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0" windowWidth="15285" windowHeight="11640" activeTab="0"/>
  </bookViews>
  <sheets>
    <sheet name="Amortization Table" sheetId="1" r:id="rId1"/>
    <sheet name="Hoja1" sheetId="2" r:id="rId2"/>
  </sheets>
  <definedNames>
    <definedName name="_xlnm.Print_Area" localSheetId="0">'Amortization Table'!$A$1:$H$257</definedName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'Amortization Table'!$A$1:$H$377</definedName>
    <definedName name="Header_Row">ROW('Amortization Table'!$17:$17)</definedName>
    <definedName name="Header_Row_Back">ROW('Amortization Table'!$17:$17)</definedName>
    <definedName name="Interest">-IPMT(Interest_Rate/12,Payment_Number,Number_of_Payments,Loan_Amount)</definedName>
    <definedName name="Interest_Rate">'Amortization Table'!$E$5</definedName>
    <definedName name="Last_Row">IF(Values_Entered,Header_Row+Number_of_Payments,Header_Row)</definedName>
    <definedName name="Loan_Amount">'Amortization Table'!$E$4</definedName>
    <definedName name="Loan_Not_Paid">IF(Payment_Number&lt;=Number_of_Payments,1,0)</definedName>
    <definedName name="Loan_Start">'Amortization Table'!$E$7</definedName>
    <definedName name="Loan_Years">'Amortization Table'!$E$6</definedName>
    <definedName name="Monthly_Payment">-PMT(Interest_Rate/12,Number_of_Payments,Loan_Amount)</definedName>
    <definedName name="Number_of_Payments">'Amortization Table'!$E$12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0">'Amortization Table'!$17:$17</definedName>
    <definedName name="_xlnm.Print_Titles" localSheetId="1">'Hoja1'!$6:$6</definedName>
    <definedName name="Total_Cost">'Amortization Table'!$E$14</definedName>
    <definedName name="Total_Interest">'Amortization Table'!$E$13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<sst xmlns="http://schemas.openxmlformats.org/spreadsheetml/2006/main" count="143" uniqueCount="28">
  <si>
    <t>Principal</t>
  </si>
  <si>
    <t>Nº</t>
  </si>
  <si>
    <t>Fecha de pago</t>
  </si>
  <si>
    <t>Saldo inicial</t>
  </si>
  <si>
    <t>Pago</t>
  </si>
  <si>
    <t>Interés</t>
  </si>
  <si>
    <t>Saldo final</t>
  </si>
  <si>
    <t/>
  </si>
  <si>
    <t>Cost total compra:</t>
  </si>
  <si>
    <t>Cost lloguer</t>
  </si>
  <si>
    <t>Diferència cost</t>
  </si>
  <si>
    <t>Interessos al mes</t>
  </si>
  <si>
    <t>Interessos a l'any</t>
  </si>
  <si>
    <t>Pagament cada any</t>
  </si>
  <si>
    <t>Quanitat prestada</t>
  </si>
  <si>
    <t>Tipus d'interès anual</t>
  </si>
  <si>
    <t>Període del préstec en anys</t>
  </si>
  <si>
    <t>Data inici del préstec</t>
  </si>
  <si>
    <t>Calculadora de préstec</t>
  </si>
  <si>
    <t>Introdueixi els valors</t>
  </si>
  <si>
    <t>Pagament Mensual</t>
  </si>
  <si>
    <t>Nombre de pagaments</t>
  </si>
  <si>
    <t>Interessos totals</t>
  </si>
  <si>
    <t>Cost total del préstec</t>
  </si>
  <si>
    <t>Data de pagament</t>
  </si>
  <si>
    <t>Saldo Inicial</t>
  </si>
  <si>
    <t>Pagmanet</t>
  </si>
  <si>
    <t>Interessos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</si>
</sst>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mmmm\ d\,\ yyyy"/>
    <numFmt numFmtId="182" formatCode="d\-mmm\-yyyy"/>
    <numFmt numFmtId="183" formatCode="mmm\-yyyy"/>
    <numFmt numFmtId="184" formatCode="[$-C0A]dddd\,\ dd&quot; de &quot;mmmm&quot; de &quot;yyyy"/>
    <numFmt numFmtId="185" formatCode="dd\-mm\-yy;@"/>
    <numFmt numFmtId="186" formatCode="_(* #,##0.0_);_(* \(#,##0.0\);_(* &quot;-&quot;??_);_(@_)"/>
    <numFmt numFmtId="187" formatCode="_(* #,##0_);_(* \(#,##0\);_(* &quot;-&quot;??_);_(@_)"/>
    <numFmt numFmtId="188" formatCode="[$-F800]dddd\,\ mmmm\ dd\,\ yyyy"/>
  </numFmts>
  <fonts count="4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6"/>
      <color indexed="8"/>
      <name val="Tahoma"/>
      <family val="2"/>
    </font>
    <font>
      <sz val="10"/>
      <color indexed="8"/>
      <name val="Tahoma"/>
      <family val="2"/>
    </font>
    <font>
      <sz val="16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39" fontId="1" fillId="0" borderId="0" xfId="48" applyNumberFormat="1" applyFont="1" applyFill="1" applyBorder="1" applyAlignment="1">
      <alignment horizontal="right"/>
    </xf>
    <xf numFmtId="10" fontId="1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39" fontId="1" fillId="0" borderId="11" xfId="48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4" fontId="1" fillId="0" borderId="13" xfId="0" applyNumberFormat="1" applyFont="1" applyFill="1" applyBorder="1" applyAlignment="1">
      <alignment horizontal="right"/>
    </xf>
    <xf numFmtId="39" fontId="1" fillId="0" borderId="13" xfId="48" applyNumberFormat="1" applyFont="1" applyFill="1" applyBorder="1" applyAlignment="1">
      <alignment horizontal="right"/>
    </xf>
    <xf numFmtId="39" fontId="1" fillId="0" borderId="14" xfId="48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4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1" fillId="0" borderId="0" xfId="48" applyNumberFormat="1" applyFont="1" applyFill="1" applyBorder="1" applyAlignment="1">
      <alignment horizontal="right"/>
    </xf>
    <xf numFmtId="44" fontId="1" fillId="0" borderId="11" xfId="48" applyNumberFormat="1" applyFont="1" applyFill="1" applyBorder="1" applyAlignment="1">
      <alignment horizontal="right"/>
    </xf>
    <xf numFmtId="42" fontId="1" fillId="0" borderId="0" xfId="0" applyNumberFormat="1" applyFont="1" applyFill="1" applyBorder="1" applyAlignment="1">
      <alignment horizontal="right"/>
    </xf>
    <xf numFmtId="42" fontId="1" fillId="33" borderId="0" xfId="0" applyNumberFormat="1" applyFont="1" applyFill="1" applyBorder="1" applyAlignment="1">
      <alignment horizontal="right"/>
    </xf>
    <xf numFmtId="185" fontId="1" fillId="33" borderId="0" xfId="0" applyNumberFormat="1" applyFont="1" applyFill="1" applyBorder="1" applyAlignment="1">
      <alignment horizontal="right"/>
    </xf>
    <xf numFmtId="187" fontId="0" fillId="0" borderId="0" xfId="46" applyNumberFormat="1" applyFont="1" applyAlignment="1">
      <alignment/>
    </xf>
    <xf numFmtId="14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179" fontId="0" fillId="0" borderId="0" xfId="46" applyFont="1" applyAlignment="1">
      <alignment horizontal="center"/>
    </xf>
    <xf numFmtId="14" fontId="0" fillId="0" borderId="0" xfId="0" applyNumberFormat="1" applyAlignment="1">
      <alignment horizontal="left"/>
    </xf>
    <xf numFmtId="186" fontId="0" fillId="0" borderId="0" xfId="46" applyNumberFormat="1" applyFont="1" applyAlignment="1">
      <alignment horizontal="center"/>
    </xf>
    <xf numFmtId="187" fontId="0" fillId="0" borderId="0" xfId="46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187" fontId="6" fillId="0" borderId="0" xfId="46" applyNumberFormat="1" applyFont="1" applyAlignment="1">
      <alignment horizontal="center" wrapText="1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9">
    <dxf>
      <border>
        <left>
          <color indexed="63"/>
        </left>
        <right style="thin">
          <color indexed="20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rgb="FF000000"/>
        </left>
        <right>
          <color rgb="FF000000"/>
        </right>
        <top/>
        <bottom style="thin">
          <color rgb="FF0000FF"/>
        </bottom>
      </border>
    </dxf>
    <dxf>
      <border>
        <left style="thin">
          <color rgb="FF800080"/>
        </left>
        <right>
          <color rgb="FF000000"/>
        </right>
        <top/>
        <bottom style="thin">
          <color rgb="FF0000FF"/>
        </bottom>
      </border>
    </dxf>
    <dxf>
      <border>
        <left>
          <color rgb="FF000000"/>
        </left>
        <right style="thin">
          <color rgb="FF0000FF"/>
        </right>
        <top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7"/>
  <sheetViews>
    <sheetView showGridLines="0" tabSelected="1" zoomScalePageLayoutView="0" workbookViewId="0" topLeftCell="A1">
      <selection activeCell="B18" sqref="B18"/>
    </sheetView>
  </sheetViews>
  <sheetFormatPr defaultColWidth="9.140625" defaultRowHeight="12.75"/>
  <cols>
    <col min="1" max="1" width="3.421875" style="5" customWidth="1"/>
    <col min="2" max="2" width="4.140625" style="2" customWidth="1"/>
    <col min="3" max="3" width="11.57421875" style="2" customWidth="1"/>
    <col min="4" max="4" width="14.7109375" style="2" customWidth="1"/>
    <col min="5" max="5" width="13.7109375" style="2" customWidth="1"/>
    <col min="6" max="6" width="13.00390625" style="2" customWidth="1"/>
    <col min="7" max="7" width="12.8515625" style="2" customWidth="1"/>
    <col min="8" max="8" width="15.57421875" style="2" customWidth="1"/>
    <col min="9" max="9" width="3.8515625" style="5" customWidth="1"/>
    <col min="10" max="10" width="9.140625" style="5" customWidth="1"/>
    <col min="11" max="11" width="26.28125" style="5" customWidth="1"/>
    <col min="12" max="12" width="82.57421875" style="5" customWidth="1"/>
    <col min="13" max="16384" width="9.140625" style="5" customWidth="1"/>
  </cols>
  <sheetData>
    <row r="1" spans="2:4" ht="19.5">
      <c r="B1" s="38" t="s">
        <v>18</v>
      </c>
      <c r="C1" s="12"/>
      <c r="D1" s="12"/>
    </row>
    <row r="2" spans="1:9" ht="19.5">
      <c r="A2" s="8"/>
      <c r="B2" s="18"/>
      <c r="C2" s="12"/>
      <c r="D2" s="12"/>
      <c r="H2" s="16"/>
      <c r="I2" s="8"/>
    </row>
    <row r="3" spans="1:9" ht="12.75">
      <c r="A3" s="8"/>
      <c r="B3" s="25"/>
      <c r="C3" s="26"/>
      <c r="D3" s="27"/>
      <c r="E3" s="28" t="s">
        <v>19</v>
      </c>
      <c r="F3" s="29"/>
      <c r="H3" s="16"/>
      <c r="I3" s="8"/>
    </row>
    <row r="4" spans="1:9" ht="12.75">
      <c r="A4" s="8"/>
      <c r="B4" s="30"/>
      <c r="C4" s="1" t="s">
        <v>14</v>
      </c>
      <c r="E4" s="42"/>
      <c r="F4" s="31"/>
      <c r="H4" s="16"/>
      <c r="I4" s="8"/>
    </row>
    <row r="5" spans="1:9" ht="12.75">
      <c r="A5" s="8"/>
      <c r="B5" s="30"/>
      <c r="C5" s="1" t="s">
        <v>15</v>
      </c>
      <c r="E5" s="11"/>
      <c r="F5" s="32"/>
      <c r="G5" s="13"/>
      <c r="H5" s="17"/>
      <c r="I5" s="8"/>
    </row>
    <row r="6" spans="1:9" ht="12.75">
      <c r="A6" s="8"/>
      <c r="B6" s="30"/>
      <c r="C6" s="1" t="s">
        <v>16</v>
      </c>
      <c r="E6" s="6"/>
      <c r="F6" s="32"/>
      <c r="G6" s="13"/>
      <c r="H6" s="17"/>
      <c r="I6" s="8"/>
    </row>
    <row r="7" spans="1:9" ht="12.75">
      <c r="A7" s="8"/>
      <c r="B7" s="30"/>
      <c r="C7" s="1" t="s">
        <v>17</v>
      </c>
      <c r="E7" s="43"/>
      <c r="F7" s="32"/>
      <c r="G7" s="13"/>
      <c r="H7" s="17"/>
      <c r="I7" s="8"/>
    </row>
    <row r="8" spans="1:9" ht="12.75">
      <c r="A8" s="8"/>
      <c r="B8" s="33"/>
      <c r="C8" s="34"/>
      <c r="D8" s="35"/>
      <c r="E8" s="36"/>
      <c r="F8" s="37"/>
      <c r="G8" s="13"/>
      <c r="H8" s="17"/>
      <c r="I8" s="8"/>
    </row>
    <row r="9" spans="1:9" ht="12.75">
      <c r="A9" s="8"/>
      <c r="B9" s="16"/>
      <c r="C9" s="1"/>
      <c r="E9" s="3"/>
      <c r="G9" s="13"/>
      <c r="H9" s="17"/>
      <c r="I9" s="8"/>
    </row>
    <row r="10" spans="1:9" ht="12.75">
      <c r="A10" s="8"/>
      <c r="B10" s="25"/>
      <c r="C10" s="26"/>
      <c r="D10" s="27"/>
      <c r="E10" s="27"/>
      <c r="F10" s="29"/>
      <c r="G10" s="13"/>
      <c r="H10" s="17"/>
      <c r="I10" s="8"/>
    </row>
    <row r="11" spans="1:9" ht="12.75">
      <c r="A11" s="8"/>
      <c r="B11" s="30"/>
      <c r="C11" s="1" t="s">
        <v>20</v>
      </c>
      <c r="E11" s="41">
        <f>IF(Values_Entered,Monthly_Payment,"")</f>
      </c>
      <c r="F11" s="31"/>
      <c r="G11" s="13"/>
      <c r="H11" s="17"/>
      <c r="I11" s="8"/>
    </row>
    <row r="12" spans="1:9" ht="12.75">
      <c r="A12" s="8"/>
      <c r="B12" s="30"/>
      <c r="C12" s="1" t="s">
        <v>21</v>
      </c>
      <c r="E12" s="4">
        <f>IF(Values_Entered,Loan_Years*12,"")</f>
      </c>
      <c r="F12" s="32"/>
      <c r="G12" s="13"/>
      <c r="H12" s="17"/>
      <c r="I12" s="8"/>
    </row>
    <row r="13" spans="1:13" ht="12.75">
      <c r="A13" s="8"/>
      <c r="B13" s="30"/>
      <c r="C13" s="1" t="s">
        <v>22</v>
      </c>
      <c r="E13" s="41">
        <f>IF(Values_Entered,Total_Cost-Loan_Amount,"")</f>
      </c>
      <c r="F13" s="32"/>
      <c r="G13" s="13"/>
      <c r="H13" s="17"/>
      <c r="I13" s="8"/>
      <c r="L13" s="14"/>
      <c r="M13" s="14"/>
    </row>
    <row r="14" spans="1:13" ht="12.75">
      <c r="A14" s="8"/>
      <c r="B14" s="30"/>
      <c r="C14" s="1" t="s">
        <v>23</v>
      </c>
      <c r="E14" s="41">
        <f>IF(Values_Entered,Monthly_Payment*Number_of_Payments,"")</f>
      </c>
      <c r="F14" s="32"/>
      <c r="H14" s="16"/>
      <c r="I14" s="8"/>
      <c r="L14" s="14"/>
      <c r="M14" s="14"/>
    </row>
    <row r="15" spans="1:13" ht="12.75">
      <c r="A15" s="8"/>
      <c r="B15" s="33"/>
      <c r="C15" s="34"/>
      <c r="D15" s="35"/>
      <c r="E15" s="36"/>
      <c r="F15" s="37"/>
      <c r="H15" s="16"/>
      <c r="I15" s="8"/>
      <c r="L15" s="14"/>
      <c r="M15" s="14"/>
    </row>
    <row r="16" spans="3:13" ht="12.75">
      <c r="C16" s="1"/>
      <c r="E16" s="3"/>
      <c r="L16" s="14"/>
      <c r="M16" s="14"/>
    </row>
    <row r="17" spans="2:13" s="57" customFormat="1" ht="39.75" customHeight="1">
      <c r="B17" s="54" t="s">
        <v>1</v>
      </c>
      <c r="C17" s="55" t="s">
        <v>24</v>
      </c>
      <c r="D17" s="55" t="s">
        <v>25</v>
      </c>
      <c r="E17" s="55" t="s">
        <v>26</v>
      </c>
      <c r="F17" s="55" t="s">
        <v>0</v>
      </c>
      <c r="G17" s="55" t="s">
        <v>27</v>
      </c>
      <c r="H17" s="56" t="s">
        <v>6</v>
      </c>
      <c r="L17" s="58"/>
      <c r="M17" s="58"/>
    </row>
    <row r="18" spans="2:13" s="7" customFormat="1" ht="12.75">
      <c r="B18" s="19">
        <f>IF(Loan_Not_Paid*Values_Entered,Payment_Number,"")</f>
      </c>
      <c r="C18" s="9">
        <f aca="true" t="shared" si="0" ref="C18:C81">IF(Loan_Not_Paid*Values_Entered,Payment_Date,"")</f>
      </c>
      <c r="D18" s="39">
        <f aca="true" t="shared" si="1" ref="D18:D81">IF(Loan_Not_Paid*Values_Entered,Beginning_Balance,"")</f>
      </c>
      <c r="E18" s="39">
        <f>IF(Loan_Not_Paid*Values_Entered,Monthly_Payment,"")</f>
      </c>
      <c r="F18" s="39">
        <f>IF(Loan_Not_Paid*Values_Entered,Principal,"")</f>
      </c>
      <c r="G18" s="39">
        <f aca="true" t="shared" si="2" ref="G18:G81">IF(Loan_Not_Paid*Values_Entered,Interest,"")</f>
      </c>
      <c r="H18" s="40">
        <f aca="true" t="shared" si="3" ref="H18:H81">IF(Loan_Not_Paid*Values_Entered,Ending_Balance,"")</f>
      </c>
      <c r="L18" s="15"/>
      <c r="M18" s="15"/>
    </row>
    <row r="19" spans="2:13" s="7" customFormat="1" ht="12.75">
      <c r="B19" s="19">
        <f aca="true" t="shared" si="4" ref="B19:B82">IF(Loan_Not_Paid*Values_Entered,Payment_Number,"")</f>
      </c>
      <c r="C19" s="9">
        <f t="shared" si="0"/>
      </c>
      <c r="D19" s="10">
        <f t="shared" si="1"/>
      </c>
      <c r="E19" s="10">
        <f aca="true" t="shared" si="5" ref="E19:E81">IF(Loan_Not_Paid*Values_Entered,Monthly_Payment,"")</f>
      </c>
      <c r="F19" s="10">
        <f aca="true" t="shared" si="6" ref="F19:F81">IF(Loan_Not_Paid*Values_Entered,Principal,"")</f>
      </c>
      <c r="G19" s="10">
        <f t="shared" si="2"/>
      </c>
      <c r="H19" s="20">
        <f t="shared" si="3"/>
      </c>
      <c r="L19" s="15"/>
      <c r="M19" s="15"/>
    </row>
    <row r="20" spans="2:13" s="7" customFormat="1" ht="12.75">
      <c r="B20" s="19">
        <f t="shared" si="4"/>
      </c>
      <c r="C20" s="9">
        <f t="shared" si="0"/>
      </c>
      <c r="D20" s="10">
        <f t="shared" si="1"/>
      </c>
      <c r="E20" s="10">
        <f t="shared" si="5"/>
      </c>
      <c r="F20" s="10">
        <f t="shared" si="6"/>
      </c>
      <c r="G20" s="10">
        <f t="shared" si="2"/>
      </c>
      <c r="H20" s="20">
        <f t="shared" si="3"/>
      </c>
      <c r="L20" s="15"/>
      <c r="M20" s="15"/>
    </row>
    <row r="21" spans="2:13" s="7" customFormat="1" ht="12.75">
      <c r="B21" s="19">
        <f t="shared" si="4"/>
      </c>
      <c r="C21" s="9">
        <f t="shared" si="0"/>
      </c>
      <c r="D21" s="10">
        <f t="shared" si="1"/>
      </c>
      <c r="E21" s="10">
        <f t="shared" si="5"/>
      </c>
      <c r="F21" s="10">
        <f t="shared" si="6"/>
      </c>
      <c r="G21" s="10">
        <f t="shared" si="2"/>
      </c>
      <c r="H21" s="20">
        <f t="shared" si="3"/>
      </c>
      <c r="L21" s="15"/>
      <c r="M21" s="15"/>
    </row>
    <row r="22" spans="2:13" s="7" customFormat="1" ht="12.75">
      <c r="B22" s="19">
        <f t="shared" si="4"/>
      </c>
      <c r="C22" s="9">
        <f t="shared" si="0"/>
      </c>
      <c r="D22" s="10">
        <f t="shared" si="1"/>
      </c>
      <c r="E22" s="10">
        <f t="shared" si="5"/>
      </c>
      <c r="F22" s="10">
        <f t="shared" si="6"/>
      </c>
      <c r="G22" s="10">
        <f t="shared" si="2"/>
      </c>
      <c r="H22" s="20">
        <f t="shared" si="3"/>
      </c>
      <c r="L22" s="15"/>
      <c r="M22" s="15"/>
    </row>
    <row r="23" spans="2:13" s="7" customFormat="1" ht="12.75">
      <c r="B23" s="19">
        <f t="shared" si="4"/>
      </c>
      <c r="C23" s="9">
        <f t="shared" si="0"/>
      </c>
      <c r="D23" s="10">
        <f t="shared" si="1"/>
      </c>
      <c r="E23" s="10">
        <f t="shared" si="5"/>
      </c>
      <c r="F23" s="10">
        <f t="shared" si="6"/>
      </c>
      <c r="G23" s="10">
        <f t="shared" si="2"/>
      </c>
      <c r="H23" s="20">
        <f t="shared" si="3"/>
      </c>
      <c r="L23" s="15"/>
      <c r="M23" s="15"/>
    </row>
    <row r="24" spans="2:13" ht="12.75">
      <c r="B24" s="19">
        <f t="shared" si="4"/>
      </c>
      <c r="C24" s="9">
        <f t="shared" si="0"/>
      </c>
      <c r="D24" s="10">
        <f t="shared" si="1"/>
      </c>
      <c r="E24" s="10">
        <f t="shared" si="5"/>
      </c>
      <c r="F24" s="10">
        <f t="shared" si="6"/>
      </c>
      <c r="G24" s="10">
        <f t="shared" si="2"/>
      </c>
      <c r="H24" s="20">
        <f t="shared" si="3"/>
      </c>
      <c r="J24" s="7"/>
      <c r="K24" s="7"/>
      <c r="L24" s="14"/>
      <c r="M24" s="14"/>
    </row>
    <row r="25" spans="2:13" ht="12.75">
      <c r="B25" s="19">
        <f t="shared" si="4"/>
      </c>
      <c r="C25" s="9">
        <f t="shared" si="0"/>
      </c>
      <c r="D25" s="10">
        <f t="shared" si="1"/>
      </c>
      <c r="E25" s="10">
        <f t="shared" si="5"/>
      </c>
      <c r="F25" s="10">
        <f t="shared" si="6"/>
      </c>
      <c r="G25" s="10">
        <f t="shared" si="2"/>
      </c>
      <c r="H25" s="20">
        <f t="shared" si="3"/>
      </c>
      <c r="J25" s="7"/>
      <c r="K25" s="7"/>
      <c r="L25" s="14"/>
      <c r="M25" s="14"/>
    </row>
    <row r="26" spans="2:13" ht="12.75">
      <c r="B26" s="19">
        <f t="shared" si="4"/>
      </c>
      <c r="C26" s="9">
        <f t="shared" si="0"/>
      </c>
      <c r="D26" s="10">
        <f t="shared" si="1"/>
      </c>
      <c r="E26" s="10">
        <f t="shared" si="5"/>
      </c>
      <c r="F26" s="10">
        <f t="shared" si="6"/>
      </c>
      <c r="G26" s="10">
        <f t="shared" si="2"/>
      </c>
      <c r="H26" s="20">
        <f t="shared" si="3"/>
      </c>
      <c r="J26" s="7"/>
      <c r="K26" s="7"/>
      <c r="L26" s="14"/>
      <c r="M26" s="14"/>
    </row>
    <row r="27" spans="2:13" ht="12.75">
      <c r="B27" s="19">
        <f t="shared" si="4"/>
      </c>
      <c r="C27" s="9">
        <f t="shared" si="0"/>
      </c>
      <c r="D27" s="10">
        <f t="shared" si="1"/>
      </c>
      <c r="E27" s="10">
        <f t="shared" si="5"/>
      </c>
      <c r="F27" s="10">
        <f t="shared" si="6"/>
      </c>
      <c r="G27" s="10">
        <f t="shared" si="2"/>
      </c>
      <c r="H27" s="20">
        <f t="shared" si="3"/>
      </c>
      <c r="J27" s="7"/>
      <c r="K27" s="7"/>
      <c r="L27" s="14"/>
      <c r="M27" s="14"/>
    </row>
    <row r="28" spans="2:13" ht="12.75">
      <c r="B28" s="19">
        <f t="shared" si="4"/>
      </c>
      <c r="C28" s="9">
        <f t="shared" si="0"/>
      </c>
      <c r="D28" s="10">
        <f t="shared" si="1"/>
      </c>
      <c r="E28" s="10">
        <f t="shared" si="5"/>
      </c>
      <c r="F28" s="10">
        <f t="shared" si="6"/>
      </c>
      <c r="G28" s="10">
        <f t="shared" si="2"/>
      </c>
      <c r="H28" s="20">
        <f t="shared" si="3"/>
      </c>
      <c r="J28" s="7"/>
      <c r="K28" s="7"/>
      <c r="L28" s="14"/>
      <c r="M28" s="14"/>
    </row>
    <row r="29" spans="2:13" ht="12.75">
      <c r="B29" s="19">
        <f t="shared" si="4"/>
      </c>
      <c r="C29" s="9">
        <f t="shared" si="0"/>
      </c>
      <c r="D29" s="10">
        <f t="shared" si="1"/>
      </c>
      <c r="E29" s="10">
        <f t="shared" si="5"/>
      </c>
      <c r="F29" s="10">
        <f t="shared" si="6"/>
      </c>
      <c r="G29" s="10">
        <f t="shared" si="2"/>
      </c>
      <c r="H29" s="20">
        <f t="shared" si="3"/>
      </c>
      <c r="J29" s="7"/>
      <c r="K29" s="7"/>
      <c r="L29" s="14"/>
      <c r="M29" s="14"/>
    </row>
    <row r="30" spans="2:13" ht="12.75">
      <c r="B30" s="19">
        <f t="shared" si="4"/>
      </c>
      <c r="C30" s="9">
        <f t="shared" si="0"/>
      </c>
      <c r="D30" s="10">
        <f t="shared" si="1"/>
      </c>
      <c r="E30" s="10">
        <f t="shared" si="5"/>
      </c>
      <c r="F30" s="10">
        <f t="shared" si="6"/>
      </c>
      <c r="G30" s="10">
        <f t="shared" si="2"/>
      </c>
      <c r="H30" s="20">
        <f t="shared" si="3"/>
      </c>
      <c r="J30" s="7"/>
      <c r="K30" s="7"/>
      <c r="L30" s="14"/>
      <c r="M30" s="14"/>
    </row>
    <row r="31" spans="2:13" ht="12.75">
      <c r="B31" s="19">
        <f t="shared" si="4"/>
      </c>
      <c r="C31" s="9">
        <f t="shared" si="0"/>
      </c>
      <c r="D31" s="10">
        <f t="shared" si="1"/>
      </c>
      <c r="E31" s="10">
        <f t="shared" si="5"/>
      </c>
      <c r="F31" s="10">
        <f t="shared" si="6"/>
      </c>
      <c r="G31" s="10">
        <f t="shared" si="2"/>
      </c>
      <c r="H31" s="20">
        <f t="shared" si="3"/>
      </c>
      <c r="J31" s="7"/>
      <c r="K31" s="7"/>
      <c r="L31" s="14"/>
      <c r="M31" s="14"/>
    </row>
    <row r="32" spans="2:13" ht="12.75">
      <c r="B32" s="19">
        <f t="shared" si="4"/>
      </c>
      <c r="C32" s="9">
        <f t="shared" si="0"/>
      </c>
      <c r="D32" s="10">
        <f t="shared" si="1"/>
      </c>
      <c r="E32" s="10">
        <f t="shared" si="5"/>
      </c>
      <c r="F32" s="10">
        <f t="shared" si="6"/>
      </c>
      <c r="G32" s="10">
        <f t="shared" si="2"/>
      </c>
      <c r="H32" s="20">
        <f t="shared" si="3"/>
      </c>
      <c r="J32" s="7"/>
      <c r="K32" s="7"/>
      <c r="L32" s="14"/>
      <c r="M32" s="14"/>
    </row>
    <row r="33" spans="2:12" ht="12.75">
      <c r="B33" s="19">
        <f t="shared" si="4"/>
      </c>
      <c r="C33" s="9">
        <f t="shared" si="0"/>
      </c>
      <c r="D33" s="10">
        <f t="shared" si="1"/>
      </c>
      <c r="E33" s="10">
        <f t="shared" si="5"/>
      </c>
      <c r="F33" s="10">
        <f t="shared" si="6"/>
      </c>
      <c r="G33" s="10">
        <f t="shared" si="2"/>
      </c>
      <c r="H33" s="20">
        <f t="shared" si="3"/>
      </c>
      <c r="J33" s="7"/>
      <c r="K33" s="7"/>
      <c r="L33" s="14"/>
    </row>
    <row r="34" spans="2:12" ht="12.75">
      <c r="B34" s="19">
        <f t="shared" si="4"/>
      </c>
      <c r="C34" s="9">
        <f t="shared" si="0"/>
      </c>
      <c r="D34" s="10">
        <f t="shared" si="1"/>
      </c>
      <c r="E34" s="10">
        <f t="shared" si="5"/>
      </c>
      <c r="F34" s="10">
        <f t="shared" si="6"/>
      </c>
      <c r="G34" s="10">
        <f t="shared" si="2"/>
      </c>
      <c r="H34" s="20">
        <f t="shared" si="3"/>
      </c>
      <c r="J34" s="7"/>
      <c r="K34" s="7"/>
      <c r="L34" s="14"/>
    </row>
    <row r="35" spans="2:12" ht="12.75">
      <c r="B35" s="19">
        <f t="shared" si="4"/>
      </c>
      <c r="C35" s="9">
        <f t="shared" si="0"/>
      </c>
      <c r="D35" s="10">
        <f t="shared" si="1"/>
      </c>
      <c r="E35" s="10">
        <f t="shared" si="5"/>
      </c>
      <c r="F35" s="10">
        <f t="shared" si="6"/>
      </c>
      <c r="G35" s="10">
        <f t="shared" si="2"/>
      </c>
      <c r="H35" s="20">
        <f t="shared" si="3"/>
      </c>
      <c r="J35" s="7"/>
      <c r="K35" s="7"/>
      <c r="L35" s="14"/>
    </row>
    <row r="36" spans="2:12" ht="12.75">
      <c r="B36" s="19">
        <f t="shared" si="4"/>
      </c>
      <c r="C36" s="9">
        <f t="shared" si="0"/>
      </c>
      <c r="D36" s="10">
        <f t="shared" si="1"/>
      </c>
      <c r="E36" s="10">
        <f t="shared" si="5"/>
      </c>
      <c r="F36" s="10">
        <f t="shared" si="6"/>
      </c>
      <c r="G36" s="10">
        <f t="shared" si="2"/>
      </c>
      <c r="H36" s="20">
        <f t="shared" si="3"/>
      </c>
      <c r="J36" s="7"/>
      <c r="K36" s="7"/>
      <c r="L36" s="14"/>
    </row>
    <row r="37" spans="2:12" ht="12.75">
      <c r="B37" s="19">
        <f t="shared" si="4"/>
      </c>
      <c r="C37" s="9">
        <f t="shared" si="0"/>
      </c>
      <c r="D37" s="10">
        <f t="shared" si="1"/>
      </c>
      <c r="E37" s="10">
        <f t="shared" si="5"/>
      </c>
      <c r="F37" s="10">
        <f t="shared" si="6"/>
      </c>
      <c r="G37" s="10">
        <f t="shared" si="2"/>
      </c>
      <c r="H37" s="20">
        <f t="shared" si="3"/>
      </c>
      <c r="J37" s="7"/>
      <c r="K37" s="7"/>
      <c r="L37" s="14"/>
    </row>
    <row r="38" spans="2:12" ht="12.75">
      <c r="B38" s="19">
        <f t="shared" si="4"/>
      </c>
      <c r="C38" s="9">
        <f t="shared" si="0"/>
      </c>
      <c r="D38" s="10">
        <f t="shared" si="1"/>
      </c>
      <c r="E38" s="10">
        <f t="shared" si="5"/>
      </c>
      <c r="F38" s="10">
        <f t="shared" si="6"/>
      </c>
      <c r="G38" s="10">
        <f t="shared" si="2"/>
      </c>
      <c r="H38" s="20">
        <f t="shared" si="3"/>
      </c>
      <c r="J38" s="7"/>
      <c r="K38" s="7"/>
      <c r="L38" s="14"/>
    </row>
    <row r="39" spans="2:11" ht="12.75">
      <c r="B39" s="19">
        <f t="shared" si="4"/>
      </c>
      <c r="C39" s="9">
        <f t="shared" si="0"/>
      </c>
      <c r="D39" s="10">
        <f t="shared" si="1"/>
      </c>
      <c r="E39" s="10">
        <f t="shared" si="5"/>
      </c>
      <c r="F39" s="10">
        <f t="shared" si="6"/>
      </c>
      <c r="G39" s="10">
        <f t="shared" si="2"/>
      </c>
      <c r="H39" s="20">
        <f t="shared" si="3"/>
      </c>
      <c r="J39" s="7"/>
      <c r="K39" s="7"/>
    </row>
    <row r="40" spans="2:11" ht="12.75">
      <c r="B40" s="19">
        <f t="shared" si="4"/>
      </c>
      <c r="C40" s="9">
        <f t="shared" si="0"/>
      </c>
      <c r="D40" s="10">
        <f t="shared" si="1"/>
      </c>
      <c r="E40" s="10">
        <f t="shared" si="5"/>
      </c>
      <c r="F40" s="10">
        <f t="shared" si="6"/>
      </c>
      <c r="G40" s="10">
        <f t="shared" si="2"/>
      </c>
      <c r="H40" s="20">
        <f t="shared" si="3"/>
      </c>
      <c r="J40" s="7"/>
      <c r="K40" s="7"/>
    </row>
    <row r="41" spans="2:11" ht="12.75">
      <c r="B41" s="19">
        <f t="shared" si="4"/>
      </c>
      <c r="C41" s="9">
        <f t="shared" si="0"/>
      </c>
      <c r="D41" s="10">
        <f t="shared" si="1"/>
      </c>
      <c r="E41" s="10">
        <f t="shared" si="5"/>
      </c>
      <c r="F41" s="10">
        <f t="shared" si="6"/>
      </c>
      <c r="G41" s="10">
        <f t="shared" si="2"/>
      </c>
      <c r="H41" s="20">
        <f t="shared" si="3"/>
      </c>
      <c r="J41" s="7"/>
      <c r="K41" s="7"/>
    </row>
    <row r="42" spans="2:11" ht="12.75">
      <c r="B42" s="19">
        <f t="shared" si="4"/>
      </c>
      <c r="C42" s="9">
        <f t="shared" si="0"/>
      </c>
      <c r="D42" s="10">
        <f t="shared" si="1"/>
      </c>
      <c r="E42" s="10">
        <f t="shared" si="5"/>
      </c>
      <c r="F42" s="10">
        <f t="shared" si="6"/>
      </c>
      <c r="G42" s="10">
        <f t="shared" si="2"/>
      </c>
      <c r="H42" s="20">
        <f t="shared" si="3"/>
      </c>
      <c r="J42" s="7"/>
      <c r="K42" s="7"/>
    </row>
    <row r="43" spans="2:11" ht="12.75">
      <c r="B43" s="19">
        <f t="shared" si="4"/>
      </c>
      <c r="C43" s="9">
        <f t="shared" si="0"/>
      </c>
      <c r="D43" s="10">
        <f t="shared" si="1"/>
      </c>
      <c r="E43" s="10">
        <f t="shared" si="5"/>
      </c>
      <c r="F43" s="10">
        <f t="shared" si="6"/>
      </c>
      <c r="G43" s="10">
        <f t="shared" si="2"/>
      </c>
      <c r="H43" s="20">
        <f t="shared" si="3"/>
      </c>
      <c r="J43" s="7"/>
      <c r="K43" s="7"/>
    </row>
    <row r="44" spans="2:11" ht="12.75">
      <c r="B44" s="19">
        <f t="shared" si="4"/>
      </c>
      <c r="C44" s="9">
        <f t="shared" si="0"/>
      </c>
      <c r="D44" s="10">
        <f t="shared" si="1"/>
      </c>
      <c r="E44" s="10">
        <f t="shared" si="5"/>
      </c>
      <c r="F44" s="10">
        <f t="shared" si="6"/>
      </c>
      <c r="G44" s="10">
        <f t="shared" si="2"/>
      </c>
      <c r="H44" s="20">
        <f t="shared" si="3"/>
      </c>
      <c r="J44" s="7"/>
      <c r="K44" s="7"/>
    </row>
    <row r="45" spans="2:11" ht="12.75">
      <c r="B45" s="19">
        <f t="shared" si="4"/>
      </c>
      <c r="C45" s="9">
        <f t="shared" si="0"/>
      </c>
      <c r="D45" s="10">
        <f t="shared" si="1"/>
      </c>
      <c r="E45" s="10">
        <f t="shared" si="5"/>
      </c>
      <c r="F45" s="10">
        <f t="shared" si="6"/>
      </c>
      <c r="G45" s="10">
        <f t="shared" si="2"/>
      </c>
      <c r="H45" s="20">
        <f t="shared" si="3"/>
      </c>
      <c r="J45" s="7"/>
      <c r="K45" s="7"/>
    </row>
    <row r="46" spans="2:11" ht="12.75">
      <c r="B46" s="19">
        <f t="shared" si="4"/>
      </c>
      <c r="C46" s="9">
        <f t="shared" si="0"/>
      </c>
      <c r="D46" s="10">
        <f t="shared" si="1"/>
      </c>
      <c r="E46" s="10">
        <f t="shared" si="5"/>
      </c>
      <c r="F46" s="10">
        <f t="shared" si="6"/>
      </c>
      <c r="G46" s="10">
        <f t="shared" si="2"/>
      </c>
      <c r="H46" s="20">
        <f t="shared" si="3"/>
      </c>
      <c r="J46" s="7"/>
      <c r="K46" s="7"/>
    </row>
    <row r="47" spans="2:11" ht="12.75">
      <c r="B47" s="19">
        <f t="shared" si="4"/>
      </c>
      <c r="C47" s="9">
        <f t="shared" si="0"/>
      </c>
      <c r="D47" s="10">
        <f t="shared" si="1"/>
      </c>
      <c r="E47" s="10">
        <f t="shared" si="5"/>
      </c>
      <c r="F47" s="10">
        <f t="shared" si="6"/>
      </c>
      <c r="G47" s="10">
        <f t="shared" si="2"/>
      </c>
      <c r="H47" s="20">
        <f t="shared" si="3"/>
      </c>
      <c r="J47" s="7"/>
      <c r="K47" s="7"/>
    </row>
    <row r="48" spans="2:11" ht="12.75">
      <c r="B48" s="19">
        <f t="shared" si="4"/>
      </c>
      <c r="C48" s="9">
        <f t="shared" si="0"/>
      </c>
      <c r="D48" s="10">
        <f t="shared" si="1"/>
      </c>
      <c r="E48" s="10">
        <f t="shared" si="5"/>
      </c>
      <c r="F48" s="10">
        <f t="shared" si="6"/>
      </c>
      <c r="G48" s="10">
        <f t="shared" si="2"/>
      </c>
      <c r="H48" s="20">
        <f t="shared" si="3"/>
      </c>
      <c r="J48" s="7"/>
      <c r="K48" s="7"/>
    </row>
    <row r="49" spans="2:11" ht="12.75">
      <c r="B49" s="19">
        <f t="shared" si="4"/>
      </c>
      <c r="C49" s="9">
        <f t="shared" si="0"/>
      </c>
      <c r="D49" s="10">
        <f t="shared" si="1"/>
      </c>
      <c r="E49" s="10">
        <f t="shared" si="5"/>
      </c>
      <c r="F49" s="10">
        <f t="shared" si="6"/>
      </c>
      <c r="G49" s="10">
        <f t="shared" si="2"/>
      </c>
      <c r="H49" s="20">
        <f t="shared" si="3"/>
      </c>
      <c r="J49" s="7"/>
      <c r="K49" s="7"/>
    </row>
    <row r="50" spans="2:11" ht="12.75">
      <c r="B50" s="19">
        <f t="shared" si="4"/>
      </c>
      <c r="C50" s="9">
        <f t="shared" si="0"/>
      </c>
      <c r="D50" s="10">
        <f t="shared" si="1"/>
      </c>
      <c r="E50" s="10">
        <f t="shared" si="5"/>
      </c>
      <c r="F50" s="10">
        <f t="shared" si="6"/>
      </c>
      <c r="G50" s="10">
        <f t="shared" si="2"/>
      </c>
      <c r="H50" s="20">
        <f t="shared" si="3"/>
      </c>
      <c r="J50" s="7"/>
      <c r="K50" s="7"/>
    </row>
    <row r="51" spans="2:11" ht="12.75">
      <c r="B51" s="19">
        <f t="shared" si="4"/>
      </c>
      <c r="C51" s="9">
        <f t="shared" si="0"/>
      </c>
      <c r="D51" s="10">
        <f t="shared" si="1"/>
      </c>
      <c r="E51" s="10">
        <f t="shared" si="5"/>
      </c>
      <c r="F51" s="10">
        <f t="shared" si="6"/>
      </c>
      <c r="G51" s="10">
        <f t="shared" si="2"/>
      </c>
      <c r="H51" s="20">
        <f t="shared" si="3"/>
      </c>
      <c r="J51" s="7"/>
      <c r="K51" s="7"/>
    </row>
    <row r="52" spans="2:11" ht="12.75">
      <c r="B52" s="19">
        <f t="shared" si="4"/>
      </c>
      <c r="C52" s="9">
        <f t="shared" si="0"/>
      </c>
      <c r="D52" s="10">
        <f t="shared" si="1"/>
      </c>
      <c r="E52" s="10">
        <f t="shared" si="5"/>
      </c>
      <c r="F52" s="10">
        <f t="shared" si="6"/>
      </c>
      <c r="G52" s="10">
        <f t="shared" si="2"/>
      </c>
      <c r="H52" s="20">
        <f t="shared" si="3"/>
      </c>
      <c r="J52" s="7"/>
      <c r="K52" s="7"/>
    </row>
    <row r="53" spans="2:11" ht="12.75">
      <c r="B53" s="19">
        <f t="shared" si="4"/>
      </c>
      <c r="C53" s="9">
        <f t="shared" si="0"/>
      </c>
      <c r="D53" s="10">
        <f t="shared" si="1"/>
      </c>
      <c r="E53" s="10">
        <f t="shared" si="5"/>
      </c>
      <c r="F53" s="10">
        <f t="shared" si="6"/>
      </c>
      <c r="G53" s="10">
        <f t="shared" si="2"/>
      </c>
      <c r="H53" s="20">
        <f t="shared" si="3"/>
      </c>
      <c r="J53" s="7"/>
      <c r="K53" s="7"/>
    </row>
    <row r="54" spans="2:11" ht="12.75">
      <c r="B54" s="19">
        <f t="shared" si="4"/>
      </c>
      <c r="C54" s="9">
        <f t="shared" si="0"/>
      </c>
      <c r="D54" s="10">
        <f t="shared" si="1"/>
      </c>
      <c r="E54" s="10">
        <f t="shared" si="5"/>
      </c>
      <c r="F54" s="10">
        <f t="shared" si="6"/>
      </c>
      <c r="G54" s="10">
        <f t="shared" si="2"/>
      </c>
      <c r="H54" s="20">
        <f t="shared" si="3"/>
      </c>
      <c r="J54" s="7"/>
      <c r="K54" s="7"/>
    </row>
    <row r="55" spans="2:11" ht="12.75">
      <c r="B55" s="19">
        <f t="shared" si="4"/>
      </c>
      <c r="C55" s="9">
        <f t="shared" si="0"/>
      </c>
      <c r="D55" s="10">
        <f t="shared" si="1"/>
      </c>
      <c r="E55" s="10">
        <f t="shared" si="5"/>
      </c>
      <c r="F55" s="10">
        <f t="shared" si="6"/>
      </c>
      <c r="G55" s="10">
        <f t="shared" si="2"/>
      </c>
      <c r="H55" s="20">
        <f t="shared" si="3"/>
      </c>
      <c r="J55" s="7"/>
      <c r="K55" s="7"/>
    </row>
    <row r="56" spans="2:11" ht="12.75">
      <c r="B56" s="19">
        <f t="shared" si="4"/>
      </c>
      <c r="C56" s="9">
        <f t="shared" si="0"/>
      </c>
      <c r="D56" s="10">
        <f t="shared" si="1"/>
      </c>
      <c r="E56" s="10">
        <f t="shared" si="5"/>
      </c>
      <c r="F56" s="10">
        <f t="shared" si="6"/>
      </c>
      <c r="G56" s="10">
        <f t="shared" si="2"/>
      </c>
      <c r="H56" s="20">
        <f t="shared" si="3"/>
      </c>
      <c r="J56" s="7"/>
      <c r="K56" s="7"/>
    </row>
    <row r="57" spans="2:11" ht="12.75">
      <c r="B57" s="19">
        <f t="shared" si="4"/>
      </c>
      <c r="C57" s="9">
        <f t="shared" si="0"/>
      </c>
      <c r="D57" s="10">
        <f t="shared" si="1"/>
      </c>
      <c r="E57" s="10">
        <f t="shared" si="5"/>
      </c>
      <c r="F57" s="10">
        <f t="shared" si="6"/>
      </c>
      <c r="G57" s="10">
        <f t="shared" si="2"/>
      </c>
      <c r="H57" s="20">
        <f t="shared" si="3"/>
      </c>
      <c r="J57" s="7"/>
      <c r="K57" s="7"/>
    </row>
    <row r="58" spans="2:11" ht="12.75">
      <c r="B58" s="19">
        <f t="shared" si="4"/>
      </c>
      <c r="C58" s="9">
        <f t="shared" si="0"/>
      </c>
      <c r="D58" s="10">
        <f t="shared" si="1"/>
      </c>
      <c r="E58" s="10">
        <f t="shared" si="5"/>
      </c>
      <c r="F58" s="10">
        <f t="shared" si="6"/>
      </c>
      <c r="G58" s="10">
        <f t="shared" si="2"/>
      </c>
      <c r="H58" s="20">
        <f t="shared" si="3"/>
      </c>
      <c r="J58" s="7"/>
      <c r="K58" s="7"/>
    </row>
    <row r="59" spans="2:11" ht="12.75">
      <c r="B59" s="19">
        <f t="shared" si="4"/>
      </c>
      <c r="C59" s="9">
        <f t="shared" si="0"/>
      </c>
      <c r="D59" s="10">
        <f t="shared" si="1"/>
      </c>
      <c r="E59" s="10">
        <f t="shared" si="5"/>
      </c>
      <c r="F59" s="10">
        <f t="shared" si="6"/>
      </c>
      <c r="G59" s="10">
        <f t="shared" si="2"/>
      </c>
      <c r="H59" s="20">
        <f t="shared" si="3"/>
      </c>
      <c r="J59" s="7"/>
      <c r="K59" s="7"/>
    </row>
    <row r="60" spans="2:11" ht="12.75">
      <c r="B60" s="19">
        <f t="shared" si="4"/>
      </c>
      <c r="C60" s="9">
        <f t="shared" si="0"/>
      </c>
      <c r="D60" s="10">
        <f t="shared" si="1"/>
      </c>
      <c r="E60" s="10">
        <f t="shared" si="5"/>
      </c>
      <c r="F60" s="10">
        <f t="shared" si="6"/>
      </c>
      <c r="G60" s="10">
        <f t="shared" si="2"/>
      </c>
      <c r="H60" s="20">
        <f t="shared" si="3"/>
      </c>
      <c r="J60" s="7"/>
      <c r="K60" s="7"/>
    </row>
    <row r="61" spans="2:11" ht="12.75">
      <c r="B61" s="19">
        <f t="shared" si="4"/>
      </c>
      <c r="C61" s="9">
        <f t="shared" si="0"/>
      </c>
      <c r="D61" s="10">
        <f t="shared" si="1"/>
      </c>
      <c r="E61" s="10">
        <f t="shared" si="5"/>
      </c>
      <c r="F61" s="10">
        <f t="shared" si="6"/>
      </c>
      <c r="G61" s="10">
        <f t="shared" si="2"/>
      </c>
      <c r="H61" s="20">
        <f t="shared" si="3"/>
      </c>
      <c r="J61" s="7"/>
      <c r="K61" s="7"/>
    </row>
    <row r="62" spans="2:11" ht="12.75">
      <c r="B62" s="19">
        <f t="shared" si="4"/>
      </c>
      <c r="C62" s="9">
        <f t="shared" si="0"/>
      </c>
      <c r="D62" s="10">
        <f t="shared" si="1"/>
      </c>
      <c r="E62" s="10">
        <f t="shared" si="5"/>
      </c>
      <c r="F62" s="10">
        <f t="shared" si="6"/>
      </c>
      <c r="G62" s="10">
        <f t="shared" si="2"/>
      </c>
      <c r="H62" s="20">
        <f t="shared" si="3"/>
      </c>
      <c r="J62" s="7"/>
      <c r="K62" s="7"/>
    </row>
    <row r="63" spans="2:11" ht="12.75">
      <c r="B63" s="19">
        <f t="shared" si="4"/>
      </c>
      <c r="C63" s="9">
        <f t="shared" si="0"/>
      </c>
      <c r="D63" s="10">
        <f t="shared" si="1"/>
      </c>
      <c r="E63" s="10">
        <f t="shared" si="5"/>
      </c>
      <c r="F63" s="10">
        <f t="shared" si="6"/>
      </c>
      <c r="G63" s="10">
        <f t="shared" si="2"/>
      </c>
      <c r="H63" s="20">
        <f t="shared" si="3"/>
      </c>
      <c r="J63" s="7"/>
      <c r="K63" s="7"/>
    </row>
    <row r="64" spans="2:11" ht="12.75">
      <c r="B64" s="19">
        <f t="shared" si="4"/>
      </c>
      <c r="C64" s="9">
        <f t="shared" si="0"/>
      </c>
      <c r="D64" s="10">
        <f t="shared" si="1"/>
      </c>
      <c r="E64" s="10">
        <f t="shared" si="5"/>
      </c>
      <c r="F64" s="10">
        <f t="shared" si="6"/>
      </c>
      <c r="G64" s="10">
        <f t="shared" si="2"/>
      </c>
      <c r="H64" s="20">
        <f t="shared" si="3"/>
      </c>
      <c r="J64" s="7"/>
      <c r="K64" s="7"/>
    </row>
    <row r="65" spans="2:11" ht="12.75">
      <c r="B65" s="19">
        <f t="shared" si="4"/>
      </c>
      <c r="C65" s="9">
        <f t="shared" si="0"/>
      </c>
      <c r="D65" s="10">
        <f t="shared" si="1"/>
      </c>
      <c r="E65" s="10">
        <f t="shared" si="5"/>
      </c>
      <c r="F65" s="10">
        <f t="shared" si="6"/>
      </c>
      <c r="G65" s="10">
        <f t="shared" si="2"/>
      </c>
      <c r="H65" s="20">
        <f t="shared" si="3"/>
      </c>
      <c r="J65" s="7"/>
      <c r="K65" s="7"/>
    </row>
    <row r="66" spans="2:11" ht="12.75">
      <c r="B66" s="19">
        <f t="shared" si="4"/>
      </c>
      <c r="C66" s="9">
        <f t="shared" si="0"/>
      </c>
      <c r="D66" s="10">
        <f t="shared" si="1"/>
      </c>
      <c r="E66" s="10">
        <f t="shared" si="5"/>
      </c>
      <c r="F66" s="10">
        <f t="shared" si="6"/>
      </c>
      <c r="G66" s="10">
        <f t="shared" si="2"/>
      </c>
      <c r="H66" s="20">
        <f t="shared" si="3"/>
      </c>
      <c r="J66" s="7"/>
      <c r="K66" s="7"/>
    </row>
    <row r="67" spans="2:11" ht="12.75">
      <c r="B67" s="19">
        <f t="shared" si="4"/>
      </c>
      <c r="C67" s="9">
        <f t="shared" si="0"/>
      </c>
      <c r="D67" s="10">
        <f t="shared" si="1"/>
      </c>
      <c r="E67" s="10">
        <f t="shared" si="5"/>
      </c>
      <c r="F67" s="10">
        <f t="shared" si="6"/>
      </c>
      <c r="G67" s="10">
        <f t="shared" si="2"/>
      </c>
      <c r="H67" s="20">
        <f t="shared" si="3"/>
      </c>
      <c r="J67" s="7"/>
      <c r="K67" s="7"/>
    </row>
    <row r="68" spans="2:11" ht="12.75">
      <c r="B68" s="19">
        <f t="shared" si="4"/>
      </c>
      <c r="C68" s="9">
        <f t="shared" si="0"/>
      </c>
      <c r="D68" s="10">
        <f t="shared" si="1"/>
      </c>
      <c r="E68" s="10">
        <f t="shared" si="5"/>
      </c>
      <c r="F68" s="10">
        <f t="shared" si="6"/>
      </c>
      <c r="G68" s="10">
        <f t="shared" si="2"/>
      </c>
      <c r="H68" s="20">
        <f t="shared" si="3"/>
      </c>
      <c r="J68" s="7"/>
      <c r="K68" s="7"/>
    </row>
    <row r="69" spans="2:11" ht="12.75">
      <c r="B69" s="19">
        <f t="shared" si="4"/>
      </c>
      <c r="C69" s="9">
        <f t="shared" si="0"/>
      </c>
      <c r="D69" s="10">
        <f t="shared" si="1"/>
      </c>
      <c r="E69" s="10">
        <f t="shared" si="5"/>
      </c>
      <c r="F69" s="10">
        <f t="shared" si="6"/>
      </c>
      <c r="G69" s="10">
        <f t="shared" si="2"/>
      </c>
      <c r="H69" s="20">
        <f t="shared" si="3"/>
      </c>
      <c r="J69" s="7"/>
      <c r="K69" s="7"/>
    </row>
    <row r="70" spans="2:11" ht="12.75">
      <c r="B70" s="19">
        <f t="shared" si="4"/>
      </c>
      <c r="C70" s="9">
        <f t="shared" si="0"/>
      </c>
      <c r="D70" s="10">
        <f t="shared" si="1"/>
      </c>
      <c r="E70" s="10">
        <f t="shared" si="5"/>
      </c>
      <c r="F70" s="10">
        <f t="shared" si="6"/>
      </c>
      <c r="G70" s="10">
        <f t="shared" si="2"/>
      </c>
      <c r="H70" s="20">
        <f t="shared" si="3"/>
      </c>
      <c r="J70" s="7"/>
      <c r="K70" s="7"/>
    </row>
    <row r="71" spans="2:11" ht="12.75">
      <c r="B71" s="19">
        <f t="shared" si="4"/>
      </c>
      <c r="C71" s="9">
        <f t="shared" si="0"/>
      </c>
      <c r="D71" s="10">
        <f t="shared" si="1"/>
      </c>
      <c r="E71" s="10">
        <f t="shared" si="5"/>
      </c>
      <c r="F71" s="10">
        <f t="shared" si="6"/>
      </c>
      <c r="G71" s="10">
        <f t="shared" si="2"/>
      </c>
      <c r="H71" s="20">
        <f t="shared" si="3"/>
      </c>
      <c r="J71" s="7"/>
      <c r="K71" s="7"/>
    </row>
    <row r="72" spans="2:11" ht="12.75">
      <c r="B72" s="19">
        <f t="shared" si="4"/>
      </c>
      <c r="C72" s="9">
        <f t="shared" si="0"/>
      </c>
      <c r="D72" s="10">
        <f t="shared" si="1"/>
      </c>
      <c r="E72" s="10">
        <f t="shared" si="5"/>
      </c>
      <c r="F72" s="10">
        <f t="shared" si="6"/>
      </c>
      <c r="G72" s="10">
        <f t="shared" si="2"/>
      </c>
      <c r="H72" s="20">
        <f t="shared" si="3"/>
      </c>
      <c r="J72" s="7"/>
      <c r="K72" s="7"/>
    </row>
    <row r="73" spans="2:11" ht="12.75">
      <c r="B73" s="19">
        <f t="shared" si="4"/>
      </c>
      <c r="C73" s="9">
        <f t="shared" si="0"/>
      </c>
      <c r="D73" s="10">
        <f t="shared" si="1"/>
      </c>
      <c r="E73" s="10">
        <f t="shared" si="5"/>
      </c>
      <c r="F73" s="10">
        <f t="shared" si="6"/>
      </c>
      <c r="G73" s="10">
        <f t="shared" si="2"/>
      </c>
      <c r="H73" s="20">
        <f t="shared" si="3"/>
      </c>
      <c r="J73" s="7"/>
      <c r="K73" s="7"/>
    </row>
    <row r="74" spans="2:11" ht="12.75">
      <c r="B74" s="19">
        <f t="shared" si="4"/>
      </c>
      <c r="C74" s="9">
        <f t="shared" si="0"/>
      </c>
      <c r="D74" s="10">
        <f t="shared" si="1"/>
      </c>
      <c r="E74" s="10">
        <f t="shared" si="5"/>
      </c>
      <c r="F74" s="10">
        <f t="shared" si="6"/>
      </c>
      <c r="G74" s="10">
        <f t="shared" si="2"/>
      </c>
      <c r="H74" s="20">
        <f t="shared" si="3"/>
      </c>
      <c r="J74" s="7"/>
      <c r="K74" s="7"/>
    </row>
    <row r="75" spans="2:11" ht="12.75">
      <c r="B75" s="19">
        <f t="shared" si="4"/>
      </c>
      <c r="C75" s="9">
        <f t="shared" si="0"/>
      </c>
      <c r="D75" s="10">
        <f t="shared" si="1"/>
      </c>
      <c r="E75" s="10">
        <f t="shared" si="5"/>
      </c>
      <c r="F75" s="10">
        <f t="shared" si="6"/>
      </c>
      <c r="G75" s="10">
        <f t="shared" si="2"/>
      </c>
      <c r="H75" s="20">
        <f t="shared" si="3"/>
      </c>
      <c r="J75" s="7"/>
      <c r="K75" s="7"/>
    </row>
    <row r="76" spans="2:11" ht="12.75">
      <c r="B76" s="19">
        <f t="shared" si="4"/>
      </c>
      <c r="C76" s="9">
        <f t="shared" si="0"/>
      </c>
      <c r="D76" s="10">
        <f t="shared" si="1"/>
      </c>
      <c r="E76" s="10">
        <f t="shared" si="5"/>
      </c>
      <c r="F76" s="10">
        <f t="shared" si="6"/>
      </c>
      <c r="G76" s="10">
        <f t="shared" si="2"/>
      </c>
      <c r="H76" s="20">
        <f t="shared" si="3"/>
      </c>
      <c r="J76" s="7"/>
      <c r="K76" s="7"/>
    </row>
    <row r="77" spans="2:11" ht="12.75">
      <c r="B77" s="19">
        <f t="shared" si="4"/>
      </c>
      <c r="C77" s="9">
        <f t="shared" si="0"/>
      </c>
      <c r="D77" s="10">
        <f t="shared" si="1"/>
      </c>
      <c r="E77" s="10">
        <f t="shared" si="5"/>
      </c>
      <c r="F77" s="10">
        <f t="shared" si="6"/>
      </c>
      <c r="G77" s="10">
        <f t="shared" si="2"/>
      </c>
      <c r="H77" s="20">
        <f t="shared" si="3"/>
      </c>
      <c r="J77" s="7"/>
      <c r="K77" s="7"/>
    </row>
    <row r="78" spans="2:11" ht="12.75">
      <c r="B78" s="19">
        <f t="shared" si="4"/>
      </c>
      <c r="C78" s="9">
        <f t="shared" si="0"/>
      </c>
      <c r="D78" s="10">
        <f t="shared" si="1"/>
      </c>
      <c r="E78" s="10">
        <f t="shared" si="5"/>
      </c>
      <c r="F78" s="10">
        <f t="shared" si="6"/>
      </c>
      <c r="G78" s="10">
        <f t="shared" si="2"/>
      </c>
      <c r="H78" s="20">
        <f t="shared" si="3"/>
      </c>
      <c r="J78" s="7"/>
      <c r="K78" s="7"/>
    </row>
    <row r="79" spans="2:11" ht="12.75">
      <c r="B79" s="19">
        <f t="shared" si="4"/>
      </c>
      <c r="C79" s="9">
        <f t="shared" si="0"/>
      </c>
      <c r="D79" s="10">
        <f t="shared" si="1"/>
      </c>
      <c r="E79" s="10">
        <f t="shared" si="5"/>
      </c>
      <c r="F79" s="10">
        <f t="shared" si="6"/>
      </c>
      <c r="G79" s="10">
        <f t="shared" si="2"/>
      </c>
      <c r="H79" s="20">
        <f t="shared" si="3"/>
      </c>
      <c r="J79" s="7"/>
      <c r="K79" s="7"/>
    </row>
    <row r="80" spans="2:11" ht="12.75">
      <c r="B80" s="19">
        <f t="shared" si="4"/>
      </c>
      <c r="C80" s="9">
        <f t="shared" si="0"/>
      </c>
      <c r="D80" s="10">
        <f t="shared" si="1"/>
      </c>
      <c r="E80" s="10">
        <f t="shared" si="5"/>
      </c>
      <c r="F80" s="10">
        <f t="shared" si="6"/>
      </c>
      <c r="G80" s="10">
        <f t="shared" si="2"/>
      </c>
      <c r="H80" s="20">
        <f t="shared" si="3"/>
      </c>
      <c r="J80" s="7"/>
      <c r="K80" s="7"/>
    </row>
    <row r="81" spans="2:11" ht="12.75">
      <c r="B81" s="19">
        <f t="shared" si="4"/>
      </c>
      <c r="C81" s="9">
        <f t="shared" si="0"/>
      </c>
      <c r="D81" s="10">
        <f t="shared" si="1"/>
      </c>
      <c r="E81" s="10">
        <f t="shared" si="5"/>
      </c>
      <c r="F81" s="10">
        <f t="shared" si="6"/>
      </c>
      <c r="G81" s="10">
        <f t="shared" si="2"/>
      </c>
      <c r="H81" s="20">
        <f t="shared" si="3"/>
      </c>
      <c r="J81" s="7"/>
      <c r="K81" s="7"/>
    </row>
    <row r="82" spans="2:11" ht="12.75">
      <c r="B82" s="19">
        <f t="shared" si="4"/>
      </c>
      <c r="C82" s="9">
        <f aca="true" t="shared" si="7" ref="C82:C145">IF(Loan_Not_Paid*Values_Entered,Payment_Date,"")</f>
      </c>
      <c r="D82" s="10">
        <f aca="true" t="shared" si="8" ref="D82:D145">IF(Loan_Not_Paid*Values_Entered,Beginning_Balance,"")</f>
      </c>
      <c r="E82" s="10">
        <f aca="true" t="shared" si="9" ref="E82:E145">IF(Loan_Not_Paid*Values_Entered,Monthly_Payment,"")</f>
      </c>
      <c r="F82" s="10">
        <f aca="true" t="shared" si="10" ref="F82:F145">IF(Loan_Not_Paid*Values_Entered,Principal,"")</f>
      </c>
      <c r="G82" s="10">
        <f aca="true" t="shared" si="11" ref="G82:G145">IF(Loan_Not_Paid*Values_Entered,Interest,"")</f>
      </c>
      <c r="H82" s="20">
        <f aca="true" t="shared" si="12" ref="H82:H145">IF(Loan_Not_Paid*Values_Entered,Ending_Balance,"")</f>
      </c>
      <c r="J82" s="7"/>
      <c r="K82" s="7"/>
    </row>
    <row r="83" spans="2:11" ht="12.75">
      <c r="B83" s="19">
        <f aca="true" t="shared" si="13" ref="B83:B146">IF(Loan_Not_Paid*Values_Entered,Payment_Number,"")</f>
      </c>
      <c r="C83" s="9">
        <f t="shared" si="7"/>
      </c>
      <c r="D83" s="10">
        <f t="shared" si="8"/>
      </c>
      <c r="E83" s="10">
        <f t="shared" si="9"/>
      </c>
      <c r="F83" s="10">
        <f t="shared" si="10"/>
      </c>
      <c r="G83" s="10">
        <f t="shared" si="11"/>
      </c>
      <c r="H83" s="20">
        <f t="shared" si="12"/>
      </c>
      <c r="J83" s="7"/>
      <c r="K83" s="7"/>
    </row>
    <row r="84" spans="2:11" ht="12.75">
      <c r="B84" s="19">
        <f t="shared" si="13"/>
      </c>
      <c r="C84" s="9">
        <f t="shared" si="7"/>
      </c>
      <c r="D84" s="10">
        <f t="shared" si="8"/>
      </c>
      <c r="E84" s="10">
        <f t="shared" si="9"/>
      </c>
      <c r="F84" s="10">
        <f t="shared" si="10"/>
      </c>
      <c r="G84" s="10">
        <f t="shared" si="11"/>
      </c>
      <c r="H84" s="20">
        <f t="shared" si="12"/>
      </c>
      <c r="J84" s="7"/>
      <c r="K84" s="7"/>
    </row>
    <row r="85" spans="2:11" ht="12.75">
      <c r="B85" s="19">
        <f t="shared" si="13"/>
      </c>
      <c r="C85" s="9">
        <f t="shared" si="7"/>
      </c>
      <c r="D85" s="10">
        <f t="shared" si="8"/>
      </c>
      <c r="E85" s="10">
        <f t="shared" si="9"/>
      </c>
      <c r="F85" s="10">
        <f t="shared" si="10"/>
      </c>
      <c r="G85" s="10">
        <f t="shared" si="11"/>
      </c>
      <c r="H85" s="20">
        <f t="shared" si="12"/>
      </c>
      <c r="J85" s="7"/>
      <c r="K85" s="7"/>
    </row>
    <row r="86" spans="2:11" ht="12.75">
      <c r="B86" s="19">
        <f t="shared" si="13"/>
      </c>
      <c r="C86" s="9">
        <f t="shared" si="7"/>
      </c>
      <c r="D86" s="10">
        <f t="shared" si="8"/>
      </c>
      <c r="E86" s="10">
        <f t="shared" si="9"/>
      </c>
      <c r="F86" s="10">
        <f t="shared" si="10"/>
      </c>
      <c r="G86" s="10">
        <f t="shared" si="11"/>
      </c>
      <c r="H86" s="20">
        <f t="shared" si="12"/>
      </c>
      <c r="J86" s="7"/>
      <c r="K86" s="7"/>
    </row>
    <row r="87" spans="2:11" ht="12.75">
      <c r="B87" s="19">
        <f t="shared" si="13"/>
      </c>
      <c r="C87" s="9">
        <f t="shared" si="7"/>
      </c>
      <c r="D87" s="10">
        <f t="shared" si="8"/>
      </c>
      <c r="E87" s="10">
        <f t="shared" si="9"/>
      </c>
      <c r="F87" s="10">
        <f t="shared" si="10"/>
      </c>
      <c r="G87" s="10">
        <f t="shared" si="11"/>
      </c>
      <c r="H87" s="20">
        <f t="shared" si="12"/>
      </c>
      <c r="J87" s="7"/>
      <c r="K87" s="7"/>
    </row>
    <row r="88" spans="2:11" ht="12.75">
      <c r="B88" s="19">
        <f t="shared" si="13"/>
      </c>
      <c r="C88" s="9">
        <f t="shared" si="7"/>
      </c>
      <c r="D88" s="10">
        <f t="shared" si="8"/>
      </c>
      <c r="E88" s="10">
        <f t="shared" si="9"/>
      </c>
      <c r="F88" s="10">
        <f t="shared" si="10"/>
      </c>
      <c r="G88" s="10">
        <f t="shared" si="11"/>
      </c>
      <c r="H88" s="20">
        <f t="shared" si="12"/>
      </c>
      <c r="J88" s="7"/>
      <c r="K88" s="7"/>
    </row>
    <row r="89" spans="2:11" ht="12.75">
      <c r="B89" s="19">
        <f t="shared" si="13"/>
      </c>
      <c r="C89" s="9">
        <f t="shared" si="7"/>
      </c>
      <c r="D89" s="10">
        <f t="shared" si="8"/>
      </c>
      <c r="E89" s="10">
        <f t="shared" si="9"/>
      </c>
      <c r="F89" s="10">
        <f t="shared" si="10"/>
      </c>
      <c r="G89" s="10">
        <f t="shared" si="11"/>
      </c>
      <c r="H89" s="20">
        <f t="shared" si="12"/>
      </c>
      <c r="J89" s="7"/>
      <c r="K89" s="7"/>
    </row>
    <row r="90" spans="2:11" ht="12.75">
      <c r="B90" s="19">
        <f t="shared" si="13"/>
      </c>
      <c r="C90" s="9">
        <f t="shared" si="7"/>
      </c>
      <c r="D90" s="10">
        <f t="shared" si="8"/>
      </c>
      <c r="E90" s="10">
        <f t="shared" si="9"/>
      </c>
      <c r="F90" s="10">
        <f t="shared" si="10"/>
      </c>
      <c r="G90" s="10">
        <f t="shared" si="11"/>
      </c>
      <c r="H90" s="20">
        <f t="shared" si="12"/>
      </c>
      <c r="J90" s="7"/>
      <c r="K90" s="7"/>
    </row>
    <row r="91" spans="2:11" ht="12.75">
      <c r="B91" s="19">
        <f t="shared" si="13"/>
      </c>
      <c r="C91" s="9">
        <f t="shared" si="7"/>
      </c>
      <c r="D91" s="10">
        <f t="shared" si="8"/>
      </c>
      <c r="E91" s="10">
        <f t="shared" si="9"/>
      </c>
      <c r="F91" s="10">
        <f t="shared" si="10"/>
      </c>
      <c r="G91" s="10">
        <f t="shared" si="11"/>
      </c>
      <c r="H91" s="20">
        <f t="shared" si="12"/>
      </c>
      <c r="J91" s="7"/>
      <c r="K91" s="7"/>
    </row>
    <row r="92" spans="2:11" ht="12.75">
      <c r="B92" s="19">
        <f t="shared" si="13"/>
      </c>
      <c r="C92" s="9">
        <f t="shared" si="7"/>
      </c>
      <c r="D92" s="10">
        <f t="shared" si="8"/>
      </c>
      <c r="E92" s="10">
        <f t="shared" si="9"/>
      </c>
      <c r="F92" s="10">
        <f t="shared" si="10"/>
      </c>
      <c r="G92" s="10">
        <f t="shared" si="11"/>
      </c>
      <c r="H92" s="20">
        <f t="shared" si="12"/>
      </c>
      <c r="J92" s="7"/>
      <c r="K92" s="7"/>
    </row>
    <row r="93" spans="2:11" ht="12.75">
      <c r="B93" s="19">
        <f t="shared" si="13"/>
      </c>
      <c r="C93" s="9">
        <f t="shared" si="7"/>
      </c>
      <c r="D93" s="10">
        <f t="shared" si="8"/>
      </c>
      <c r="E93" s="10">
        <f t="shared" si="9"/>
      </c>
      <c r="F93" s="10">
        <f t="shared" si="10"/>
      </c>
      <c r="G93" s="10">
        <f t="shared" si="11"/>
      </c>
      <c r="H93" s="20">
        <f t="shared" si="12"/>
      </c>
      <c r="J93" s="7"/>
      <c r="K93" s="7"/>
    </row>
    <row r="94" spans="2:11" ht="12.75">
      <c r="B94" s="19">
        <f t="shared" si="13"/>
      </c>
      <c r="C94" s="9">
        <f t="shared" si="7"/>
      </c>
      <c r="D94" s="10">
        <f t="shared" si="8"/>
      </c>
      <c r="E94" s="10">
        <f t="shared" si="9"/>
      </c>
      <c r="F94" s="10">
        <f t="shared" si="10"/>
      </c>
      <c r="G94" s="10">
        <f t="shared" si="11"/>
      </c>
      <c r="H94" s="20">
        <f t="shared" si="12"/>
      </c>
      <c r="J94" s="7"/>
      <c r="K94" s="7"/>
    </row>
    <row r="95" spans="2:11" ht="12.75">
      <c r="B95" s="19">
        <f t="shared" si="13"/>
      </c>
      <c r="C95" s="9">
        <f t="shared" si="7"/>
      </c>
      <c r="D95" s="10">
        <f t="shared" si="8"/>
      </c>
      <c r="E95" s="10">
        <f t="shared" si="9"/>
      </c>
      <c r="F95" s="10">
        <f t="shared" si="10"/>
      </c>
      <c r="G95" s="10">
        <f t="shared" si="11"/>
      </c>
      <c r="H95" s="20">
        <f t="shared" si="12"/>
      </c>
      <c r="J95" s="7"/>
      <c r="K95" s="7"/>
    </row>
    <row r="96" spans="2:11" ht="12.75">
      <c r="B96" s="19">
        <f t="shared" si="13"/>
      </c>
      <c r="C96" s="9">
        <f t="shared" si="7"/>
      </c>
      <c r="D96" s="10">
        <f t="shared" si="8"/>
      </c>
      <c r="E96" s="10">
        <f t="shared" si="9"/>
      </c>
      <c r="F96" s="10">
        <f t="shared" si="10"/>
      </c>
      <c r="G96" s="10">
        <f t="shared" si="11"/>
      </c>
      <c r="H96" s="20">
        <f t="shared" si="12"/>
      </c>
      <c r="J96" s="7"/>
      <c r="K96" s="7"/>
    </row>
    <row r="97" spans="2:11" ht="12.75">
      <c r="B97" s="19">
        <f t="shared" si="13"/>
      </c>
      <c r="C97" s="9">
        <f t="shared" si="7"/>
      </c>
      <c r="D97" s="10">
        <f t="shared" si="8"/>
      </c>
      <c r="E97" s="10">
        <f t="shared" si="9"/>
      </c>
      <c r="F97" s="10">
        <f t="shared" si="10"/>
      </c>
      <c r="G97" s="10">
        <f t="shared" si="11"/>
      </c>
      <c r="H97" s="20">
        <f t="shared" si="12"/>
      </c>
      <c r="J97" s="7"/>
      <c r="K97" s="7"/>
    </row>
    <row r="98" spans="2:11" ht="12.75">
      <c r="B98" s="19">
        <f t="shared" si="13"/>
      </c>
      <c r="C98" s="9">
        <f t="shared" si="7"/>
      </c>
      <c r="D98" s="10">
        <f t="shared" si="8"/>
      </c>
      <c r="E98" s="10">
        <f t="shared" si="9"/>
      </c>
      <c r="F98" s="10">
        <f t="shared" si="10"/>
      </c>
      <c r="G98" s="10">
        <f t="shared" si="11"/>
      </c>
      <c r="H98" s="20">
        <f t="shared" si="12"/>
      </c>
      <c r="J98" s="7"/>
      <c r="K98" s="7"/>
    </row>
    <row r="99" spans="2:11" ht="12.75">
      <c r="B99" s="19">
        <f t="shared" si="13"/>
      </c>
      <c r="C99" s="9">
        <f t="shared" si="7"/>
      </c>
      <c r="D99" s="10">
        <f t="shared" si="8"/>
      </c>
      <c r="E99" s="10">
        <f t="shared" si="9"/>
      </c>
      <c r="F99" s="10">
        <f t="shared" si="10"/>
      </c>
      <c r="G99" s="10">
        <f t="shared" si="11"/>
      </c>
      <c r="H99" s="20">
        <f t="shared" si="12"/>
      </c>
      <c r="J99" s="7"/>
      <c r="K99" s="7"/>
    </row>
    <row r="100" spans="2:11" ht="12.75">
      <c r="B100" s="19">
        <f t="shared" si="13"/>
      </c>
      <c r="C100" s="9">
        <f t="shared" si="7"/>
      </c>
      <c r="D100" s="10">
        <f t="shared" si="8"/>
      </c>
      <c r="E100" s="10">
        <f t="shared" si="9"/>
      </c>
      <c r="F100" s="10">
        <f t="shared" si="10"/>
      </c>
      <c r="G100" s="10">
        <f t="shared" si="11"/>
      </c>
      <c r="H100" s="20">
        <f t="shared" si="12"/>
      </c>
      <c r="J100" s="7"/>
      <c r="K100" s="7"/>
    </row>
    <row r="101" spans="2:11" ht="12.75">
      <c r="B101" s="19">
        <f t="shared" si="13"/>
      </c>
      <c r="C101" s="9">
        <f t="shared" si="7"/>
      </c>
      <c r="D101" s="10">
        <f t="shared" si="8"/>
      </c>
      <c r="E101" s="10">
        <f t="shared" si="9"/>
      </c>
      <c r="F101" s="10">
        <f t="shared" si="10"/>
      </c>
      <c r="G101" s="10">
        <f t="shared" si="11"/>
      </c>
      <c r="H101" s="20">
        <f t="shared" si="12"/>
      </c>
      <c r="J101" s="7"/>
      <c r="K101" s="7"/>
    </row>
    <row r="102" spans="2:11" ht="12.75">
      <c r="B102" s="19">
        <f t="shared" si="13"/>
      </c>
      <c r="C102" s="9">
        <f t="shared" si="7"/>
      </c>
      <c r="D102" s="10">
        <f t="shared" si="8"/>
      </c>
      <c r="E102" s="10">
        <f t="shared" si="9"/>
      </c>
      <c r="F102" s="10">
        <f t="shared" si="10"/>
      </c>
      <c r="G102" s="10">
        <f t="shared" si="11"/>
      </c>
      <c r="H102" s="20">
        <f t="shared" si="12"/>
      </c>
      <c r="J102" s="7"/>
      <c r="K102" s="7"/>
    </row>
    <row r="103" spans="2:11" ht="12.75">
      <c r="B103" s="19">
        <f t="shared" si="13"/>
      </c>
      <c r="C103" s="9">
        <f t="shared" si="7"/>
      </c>
      <c r="D103" s="10">
        <f t="shared" si="8"/>
      </c>
      <c r="E103" s="10">
        <f t="shared" si="9"/>
      </c>
      <c r="F103" s="10">
        <f t="shared" si="10"/>
      </c>
      <c r="G103" s="10">
        <f t="shared" si="11"/>
      </c>
      <c r="H103" s="20">
        <f t="shared" si="12"/>
      </c>
      <c r="J103" s="7"/>
      <c r="K103" s="7"/>
    </row>
    <row r="104" spans="2:11" ht="12.75">
      <c r="B104" s="19">
        <f t="shared" si="13"/>
      </c>
      <c r="C104" s="9">
        <f t="shared" si="7"/>
      </c>
      <c r="D104" s="10">
        <f t="shared" si="8"/>
      </c>
      <c r="E104" s="10">
        <f t="shared" si="9"/>
      </c>
      <c r="F104" s="10">
        <f t="shared" si="10"/>
      </c>
      <c r="G104" s="10">
        <f t="shared" si="11"/>
      </c>
      <c r="H104" s="20">
        <f t="shared" si="12"/>
      </c>
      <c r="J104" s="7"/>
      <c r="K104" s="7"/>
    </row>
    <row r="105" spans="2:11" ht="12.75">
      <c r="B105" s="19">
        <f t="shared" si="13"/>
      </c>
      <c r="C105" s="9">
        <f t="shared" si="7"/>
      </c>
      <c r="D105" s="10">
        <f t="shared" si="8"/>
      </c>
      <c r="E105" s="10">
        <f t="shared" si="9"/>
      </c>
      <c r="F105" s="10">
        <f t="shared" si="10"/>
      </c>
      <c r="G105" s="10">
        <f t="shared" si="11"/>
      </c>
      <c r="H105" s="20">
        <f t="shared" si="12"/>
      </c>
      <c r="J105" s="7"/>
      <c r="K105" s="7"/>
    </row>
    <row r="106" spans="2:11" ht="12.75">
      <c r="B106" s="19">
        <f t="shared" si="13"/>
      </c>
      <c r="C106" s="9">
        <f t="shared" si="7"/>
      </c>
      <c r="D106" s="10">
        <f t="shared" si="8"/>
      </c>
      <c r="E106" s="10">
        <f t="shared" si="9"/>
      </c>
      <c r="F106" s="10">
        <f t="shared" si="10"/>
      </c>
      <c r="G106" s="10">
        <f t="shared" si="11"/>
      </c>
      <c r="H106" s="20">
        <f t="shared" si="12"/>
      </c>
      <c r="J106" s="7"/>
      <c r="K106" s="7"/>
    </row>
    <row r="107" spans="2:11" ht="12.75">
      <c r="B107" s="19">
        <f t="shared" si="13"/>
      </c>
      <c r="C107" s="9">
        <f t="shared" si="7"/>
      </c>
      <c r="D107" s="10">
        <f t="shared" si="8"/>
      </c>
      <c r="E107" s="10">
        <f t="shared" si="9"/>
      </c>
      <c r="F107" s="10">
        <f t="shared" si="10"/>
      </c>
      <c r="G107" s="10">
        <f t="shared" si="11"/>
      </c>
      <c r="H107" s="20">
        <f t="shared" si="12"/>
      </c>
      <c r="J107" s="7"/>
      <c r="K107" s="7"/>
    </row>
    <row r="108" spans="2:11" ht="12.75">
      <c r="B108" s="19">
        <f t="shared" si="13"/>
      </c>
      <c r="C108" s="9">
        <f t="shared" si="7"/>
      </c>
      <c r="D108" s="10">
        <f t="shared" si="8"/>
      </c>
      <c r="E108" s="10">
        <f t="shared" si="9"/>
      </c>
      <c r="F108" s="10">
        <f t="shared" si="10"/>
      </c>
      <c r="G108" s="10">
        <f t="shared" si="11"/>
      </c>
      <c r="H108" s="20">
        <f t="shared" si="12"/>
      </c>
      <c r="J108" s="7"/>
      <c r="K108" s="7"/>
    </row>
    <row r="109" spans="2:11" ht="12.75">
      <c r="B109" s="19">
        <f t="shared" si="13"/>
      </c>
      <c r="C109" s="9">
        <f t="shared" si="7"/>
      </c>
      <c r="D109" s="10">
        <f t="shared" si="8"/>
      </c>
      <c r="E109" s="10">
        <f t="shared" si="9"/>
      </c>
      <c r="F109" s="10">
        <f t="shared" si="10"/>
      </c>
      <c r="G109" s="10">
        <f t="shared" si="11"/>
      </c>
      <c r="H109" s="20">
        <f t="shared" si="12"/>
      </c>
      <c r="J109" s="7"/>
      <c r="K109" s="7"/>
    </row>
    <row r="110" spans="2:11" ht="12.75">
      <c r="B110" s="19">
        <f t="shared" si="13"/>
      </c>
      <c r="C110" s="9">
        <f t="shared" si="7"/>
      </c>
      <c r="D110" s="10">
        <f t="shared" si="8"/>
      </c>
      <c r="E110" s="10">
        <f t="shared" si="9"/>
      </c>
      <c r="F110" s="10">
        <f t="shared" si="10"/>
      </c>
      <c r="G110" s="10">
        <f t="shared" si="11"/>
      </c>
      <c r="H110" s="20">
        <f t="shared" si="12"/>
      </c>
      <c r="J110" s="7"/>
      <c r="K110" s="7"/>
    </row>
    <row r="111" spans="2:11" ht="12.75">
      <c r="B111" s="19">
        <f t="shared" si="13"/>
      </c>
      <c r="C111" s="9">
        <f t="shared" si="7"/>
      </c>
      <c r="D111" s="10">
        <f t="shared" si="8"/>
      </c>
      <c r="E111" s="10">
        <f t="shared" si="9"/>
      </c>
      <c r="F111" s="10">
        <f t="shared" si="10"/>
      </c>
      <c r="G111" s="10">
        <f t="shared" si="11"/>
      </c>
      <c r="H111" s="20">
        <f t="shared" si="12"/>
      </c>
      <c r="J111" s="7"/>
      <c r="K111" s="7"/>
    </row>
    <row r="112" spans="2:11" ht="12.75">
      <c r="B112" s="19">
        <f t="shared" si="13"/>
      </c>
      <c r="C112" s="9">
        <f t="shared" si="7"/>
      </c>
      <c r="D112" s="10">
        <f t="shared" si="8"/>
      </c>
      <c r="E112" s="10">
        <f t="shared" si="9"/>
      </c>
      <c r="F112" s="10">
        <f t="shared" si="10"/>
      </c>
      <c r="G112" s="10">
        <f t="shared" si="11"/>
      </c>
      <c r="H112" s="20">
        <f t="shared" si="12"/>
      </c>
      <c r="J112" s="7"/>
      <c r="K112" s="7"/>
    </row>
    <row r="113" spans="2:11" ht="12.75">
      <c r="B113" s="19">
        <f t="shared" si="13"/>
      </c>
      <c r="C113" s="9">
        <f t="shared" si="7"/>
      </c>
      <c r="D113" s="10">
        <f t="shared" si="8"/>
      </c>
      <c r="E113" s="10">
        <f t="shared" si="9"/>
      </c>
      <c r="F113" s="10">
        <f t="shared" si="10"/>
      </c>
      <c r="G113" s="10">
        <f t="shared" si="11"/>
      </c>
      <c r="H113" s="20">
        <f t="shared" si="12"/>
      </c>
      <c r="J113" s="7"/>
      <c r="K113" s="7"/>
    </row>
    <row r="114" spans="2:11" ht="12.75">
      <c r="B114" s="19">
        <f t="shared" si="13"/>
      </c>
      <c r="C114" s="9">
        <f t="shared" si="7"/>
      </c>
      <c r="D114" s="10">
        <f t="shared" si="8"/>
      </c>
      <c r="E114" s="10">
        <f t="shared" si="9"/>
      </c>
      <c r="F114" s="10">
        <f t="shared" si="10"/>
      </c>
      <c r="G114" s="10">
        <f t="shared" si="11"/>
      </c>
      <c r="H114" s="20">
        <f t="shared" si="12"/>
      </c>
      <c r="J114" s="7"/>
      <c r="K114" s="7"/>
    </row>
    <row r="115" spans="2:11" ht="12.75">
      <c r="B115" s="19">
        <f t="shared" si="13"/>
      </c>
      <c r="C115" s="9">
        <f t="shared" si="7"/>
      </c>
      <c r="D115" s="10">
        <f t="shared" si="8"/>
      </c>
      <c r="E115" s="10">
        <f t="shared" si="9"/>
      </c>
      <c r="F115" s="10">
        <f t="shared" si="10"/>
      </c>
      <c r="G115" s="10">
        <f t="shared" si="11"/>
      </c>
      <c r="H115" s="20">
        <f t="shared" si="12"/>
      </c>
      <c r="J115" s="7"/>
      <c r="K115" s="7"/>
    </row>
    <row r="116" spans="2:11" ht="12.75">
      <c r="B116" s="19">
        <f t="shared" si="13"/>
      </c>
      <c r="C116" s="9">
        <f t="shared" si="7"/>
      </c>
      <c r="D116" s="10">
        <f t="shared" si="8"/>
      </c>
      <c r="E116" s="10">
        <f t="shared" si="9"/>
      </c>
      <c r="F116" s="10">
        <f t="shared" si="10"/>
      </c>
      <c r="G116" s="10">
        <f t="shared" si="11"/>
      </c>
      <c r="H116" s="20">
        <f t="shared" si="12"/>
      </c>
      <c r="J116" s="7"/>
      <c r="K116" s="7"/>
    </row>
    <row r="117" spans="2:11" ht="12.75">
      <c r="B117" s="19">
        <f t="shared" si="13"/>
      </c>
      <c r="C117" s="9">
        <f t="shared" si="7"/>
      </c>
      <c r="D117" s="10">
        <f t="shared" si="8"/>
      </c>
      <c r="E117" s="10">
        <f t="shared" si="9"/>
      </c>
      <c r="F117" s="10">
        <f t="shared" si="10"/>
      </c>
      <c r="G117" s="10">
        <f t="shared" si="11"/>
      </c>
      <c r="H117" s="20">
        <f t="shared" si="12"/>
      </c>
      <c r="J117" s="7"/>
      <c r="K117" s="7"/>
    </row>
    <row r="118" spans="2:11" ht="12.75">
      <c r="B118" s="19">
        <f t="shared" si="13"/>
      </c>
      <c r="C118" s="9">
        <f t="shared" si="7"/>
      </c>
      <c r="D118" s="10">
        <f t="shared" si="8"/>
      </c>
      <c r="E118" s="10">
        <f t="shared" si="9"/>
      </c>
      <c r="F118" s="10">
        <f t="shared" si="10"/>
      </c>
      <c r="G118" s="10">
        <f t="shared" si="11"/>
      </c>
      <c r="H118" s="20">
        <f t="shared" si="12"/>
      </c>
      <c r="J118" s="7"/>
      <c r="K118" s="7"/>
    </row>
    <row r="119" spans="2:11" ht="12.75">
      <c r="B119" s="19">
        <f t="shared" si="13"/>
      </c>
      <c r="C119" s="9">
        <f t="shared" si="7"/>
      </c>
      <c r="D119" s="10">
        <f t="shared" si="8"/>
      </c>
      <c r="E119" s="10">
        <f t="shared" si="9"/>
      </c>
      <c r="F119" s="10">
        <f t="shared" si="10"/>
      </c>
      <c r="G119" s="10">
        <f t="shared" si="11"/>
      </c>
      <c r="H119" s="20">
        <f t="shared" si="12"/>
      </c>
      <c r="J119" s="7"/>
      <c r="K119" s="7"/>
    </row>
    <row r="120" spans="2:11" ht="12.75">
      <c r="B120" s="19">
        <f t="shared" si="13"/>
      </c>
      <c r="C120" s="9">
        <f t="shared" si="7"/>
      </c>
      <c r="D120" s="10">
        <f t="shared" si="8"/>
      </c>
      <c r="E120" s="10">
        <f t="shared" si="9"/>
      </c>
      <c r="F120" s="10">
        <f t="shared" si="10"/>
      </c>
      <c r="G120" s="10">
        <f t="shared" si="11"/>
      </c>
      <c r="H120" s="20">
        <f t="shared" si="12"/>
      </c>
      <c r="J120" s="7"/>
      <c r="K120" s="7"/>
    </row>
    <row r="121" spans="2:11" ht="12.75">
      <c r="B121" s="19">
        <f t="shared" si="13"/>
      </c>
      <c r="C121" s="9">
        <f t="shared" si="7"/>
      </c>
      <c r="D121" s="10">
        <f t="shared" si="8"/>
      </c>
      <c r="E121" s="10">
        <f t="shared" si="9"/>
      </c>
      <c r="F121" s="10">
        <f t="shared" si="10"/>
      </c>
      <c r="G121" s="10">
        <f t="shared" si="11"/>
      </c>
      <c r="H121" s="20">
        <f t="shared" si="12"/>
      </c>
      <c r="J121" s="7"/>
      <c r="K121" s="7"/>
    </row>
    <row r="122" spans="2:11" ht="12.75">
      <c r="B122" s="19">
        <f t="shared" si="13"/>
      </c>
      <c r="C122" s="9">
        <f t="shared" si="7"/>
      </c>
      <c r="D122" s="10">
        <f t="shared" si="8"/>
      </c>
      <c r="E122" s="10">
        <f t="shared" si="9"/>
      </c>
      <c r="F122" s="10">
        <f t="shared" si="10"/>
      </c>
      <c r="G122" s="10">
        <f t="shared" si="11"/>
      </c>
      <c r="H122" s="20">
        <f t="shared" si="12"/>
      </c>
      <c r="J122" s="7"/>
      <c r="K122" s="7"/>
    </row>
    <row r="123" spans="2:11" ht="12.75">
      <c r="B123" s="19">
        <f t="shared" si="13"/>
      </c>
      <c r="C123" s="9">
        <f t="shared" si="7"/>
      </c>
      <c r="D123" s="10">
        <f t="shared" si="8"/>
      </c>
      <c r="E123" s="10">
        <f t="shared" si="9"/>
      </c>
      <c r="F123" s="10">
        <f t="shared" si="10"/>
      </c>
      <c r="G123" s="10">
        <f t="shared" si="11"/>
      </c>
      <c r="H123" s="20">
        <f t="shared" si="12"/>
      </c>
      <c r="J123" s="7"/>
      <c r="K123" s="7"/>
    </row>
    <row r="124" spans="2:11" ht="12.75">
      <c r="B124" s="19">
        <f t="shared" si="13"/>
      </c>
      <c r="C124" s="9">
        <f t="shared" si="7"/>
      </c>
      <c r="D124" s="10">
        <f t="shared" si="8"/>
      </c>
      <c r="E124" s="10">
        <f t="shared" si="9"/>
      </c>
      <c r="F124" s="10">
        <f t="shared" si="10"/>
      </c>
      <c r="G124" s="10">
        <f t="shared" si="11"/>
      </c>
      <c r="H124" s="20">
        <f t="shared" si="12"/>
      </c>
      <c r="J124" s="7"/>
      <c r="K124" s="7"/>
    </row>
    <row r="125" spans="2:11" ht="12.75">
      <c r="B125" s="19">
        <f t="shared" si="13"/>
      </c>
      <c r="C125" s="9">
        <f t="shared" si="7"/>
      </c>
      <c r="D125" s="10">
        <f t="shared" si="8"/>
      </c>
      <c r="E125" s="10">
        <f t="shared" si="9"/>
      </c>
      <c r="F125" s="10">
        <f t="shared" si="10"/>
      </c>
      <c r="G125" s="10">
        <f t="shared" si="11"/>
      </c>
      <c r="H125" s="20">
        <f t="shared" si="12"/>
      </c>
      <c r="J125" s="7"/>
      <c r="K125" s="7"/>
    </row>
    <row r="126" spans="2:11" ht="12.75">
      <c r="B126" s="19">
        <f t="shared" si="13"/>
      </c>
      <c r="C126" s="9">
        <f t="shared" si="7"/>
      </c>
      <c r="D126" s="10">
        <f t="shared" si="8"/>
      </c>
      <c r="E126" s="10">
        <f t="shared" si="9"/>
      </c>
      <c r="F126" s="10">
        <f t="shared" si="10"/>
      </c>
      <c r="G126" s="10">
        <f t="shared" si="11"/>
      </c>
      <c r="H126" s="20">
        <f t="shared" si="12"/>
      </c>
      <c r="J126" s="7"/>
      <c r="K126" s="7"/>
    </row>
    <row r="127" spans="2:11" ht="12.75">
      <c r="B127" s="19">
        <f t="shared" si="13"/>
      </c>
      <c r="C127" s="9">
        <f t="shared" si="7"/>
      </c>
      <c r="D127" s="10">
        <f t="shared" si="8"/>
      </c>
      <c r="E127" s="10">
        <f t="shared" si="9"/>
      </c>
      <c r="F127" s="10">
        <f t="shared" si="10"/>
      </c>
      <c r="G127" s="10">
        <f t="shared" si="11"/>
      </c>
      <c r="H127" s="20">
        <f t="shared" si="12"/>
      </c>
      <c r="J127" s="7"/>
      <c r="K127" s="7"/>
    </row>
    <row r="128" spans="2:11" ht="12.75">
      <c r="B128" s="19">
        <f t="shared" si="13"/>
      </c>
      <c r="C128" s="9">
        <f t="shared" si="7"/>
      </c>
      <c r="D128" s="10">
        <f t="shared" si="8"/>
      </c>
      <c r="E128" s="10">
        <f t="shared" si="9"/>
      </c>
      <c r="F128" s="10">
        <f t="shared" si="10"/>
      </c>
      <c r="G128" s="10">
        <f t="shared" si="11"/>
      </c>
      <c r="H128" s="20">
        <f t="shared" si="12"/>
      </c>
      <c r="J128" s="7"/>
      <c r="K128" s="7"/>
    </row>
    <row r="129" spans="2:11" ht="12.75">
      <c r="B129" s="19">
        <f t="shared" si="13"/>
      </c>
      <c r="C129" s="9">
        <f t="shared" si="7"/>
      </c>
      <c r="D129" s="10">
        <f t="shared" si="8"/>
      </c>
      <c r="E129" s="10">
        <f t="shared" si="9"/>
      </c>
      <c r="F129" s="10">
        <f t="shared" si="10"/>
      </c>
      <c r="G129" s="10">
        <f t="shared" si="11"/>
      </c>
      <c r="H129" s="20">
        <f t="shared" si="12"/>
      </c>
      <c r="J129" s="7"/>
      <c r="K129" s="7"/>
    </row>
    <row r="130" spans="2:11" ht="12.75">
      <c r="B130" s="19">
        <f t="shared" si="13"/>
      </c>
      <c r="C130" s="9">
        <f t="shared" si="7"/>
      </c>
      <c r="D130" s="10">
        <f t="shared" si="8"/>
      </c>
      <c r="E130" s="10">
        <f t="shared" si="9"/>
      </c>
      <c r="F130" s="10">
        <f t="shared" si="10"/>
      </c>
      <c r="G130" s="10">
        <f t="shared" si="11"/>
      </c>
      <c r="H130" s="20">
        <f t="shared" si="12"/>
      </c>
      <c r="J130" s="7"/>
      <c r="K130" s="7"/>
    </row>
    <row r="131" spans="2:11" ht="12.75">
      <c r="B131" s="19">
        <f t="shared" si="13"/>
      </c>
      <c r="C131" s="9">
        <f t="shared" si="7"/>
      </c>
      <c r="D131" s="10">
        <f t="shared" si="8"/>
      </c>
      <c r="E131" s="10">
        <f t="shared" si="9"/>
      </c>
      <c r="F131" s="10">
        <f t="shared" si="10"/>
      </c>
      <c r="G131" s="10">
        <f t="shared" si="11"/>
      </c>
      <c r="H131" s="20">
        <f t="shared" si="12"/>
      </c>
      <c r="J131" s="7"/>
      <c r="K131" s="7"/>
    </row>
    <row r="132" spans="2:11" ht="12.75">
      <c r="B132" s="19">
        <f t="shared" si="13"/>
      </c>
      <c r="C132" s="9">
        <f t="shared" si="7"/>
      </c>
      <c r="D132" s="10">
        <f t="shared" si="8"/>
      </c>
      <c r="E132" s="10">
        <f t="shared" si="9"/>
      </c>
      <c r="F132" s="10">
        <f t="shared" si="10"/>
      </c>
      <c r="G132" s="10">
        <f t="shared" si="11"/>
      </c>
      <c r="H132" s="20">
        <f t="shared" si="12"/>
      </c>
      <c r="J132" s="7"/>
      <c r="K132" s="7"/>
    </row>
    <row r="133" spans="2:11" ht="12.75">
      <c r="B133" s="19">
        <f t="shared" si="13"/>
      </c>
      <c r="C133" s="9">
        <f t="shared" si="7"/>
      </c>
      <c r="D133" s="10">
        <f t="shared" si="8"/>
      </c>
      <c r="E133" s="10">
        <f t="shared" si="9"/>
      </c>
      <c r="F133" s="10">
        <f t="shared" si="10"/>
      </c>
      <c r="G133" s="10">
        <f t="shared" si="11"/>
      </c>
      <c r="H133" s="20">
        <f t="shared" si="12"/>
      </c>
      <c r="J133" s="7"/>
      <c r="K133" s="7"/>
    </row>
    <row r="134" spans="2:11" ht="12.75">
      <c r="B134" s="19">
        <f t="shared" si="13"/>
      </c>
      <c r="C134" s="9">
        <f t="shared" si="7"/>
      </c>
      <c r="D134" s="10">
        <f t="shared" si="8"/>
      </c>
      <c r="E134" s="10">
        <f t="shared" si="9"/>
      </c>
      <c r="F134" s="10">
        <f t="shared" si="10"/>
      </c>
      <c r="G134" s="10">
        <f t="shared" si="11"/>
      </c>
      <c r="H134" s="20">
        <f t="shared" si="12"/>
      </c>
      <c r="J134" s="7"/>
      <c r="K134" s="7"/>
    </row>
    <row r="135" spans="2:11" ht="12.75">
      <c r="B135" s="19">
        <f t="shared" si="13"/>
      </c>
      <c r="C135" s="9">
        <f t="shared" si="7"/>
      </c>
      <c r="D135" s="10">
        <f t="shared" si="8"/>
      </c>
      <c r="E135" s="10">
        <f t="shared" si="9"/>
      </c>
      <c r="F135" s="10">
        <f t="shared" si="10"/>
      </c>
      <c r="G135" s="10">
        <f t="shared" si="11"/>
      </c>
      <c r="H135" s="20">
        <f t="shared" si="12"/>
      </c>
      <c r="J135" s="7"/>
      <c r="K135" s="7"/>
    </row>
    <row r="136" spans="2:11" ht="12.75">
      <c r="B136" s="19">
        <f t="shared" si="13"/>
      </c>
      <c r="C136" s="9">
        <f t="shared" si="7"/>
      </c>
      <c r="D136" s="10">
        <f t="shared" si="8"/>
      </c>
      <c r="E136" s="10">
        <f t="shared" si="9"/>
      </c>
      <c r="F136" s="10">
        <f t="shared" si="10"/>
      </c>
      <c r="G136" s="10">
        <f t="shared" si="11"/>
      </c>
      <c r="H136" s="20">
        <f t="shared" si="12"/>
      </c>
      <c r="J136" s="7"/>
      <c r="K136" s="7"/>
    </row>
    <row r="137" spans="2:11" ht="12.75">
      <c r="B137" s="19">
        <f t="shared" si="13"/>
      </c>
      <c r="C137" s="9">
        <f t="shared" si="7"/>
      </c>
      <c r="D137" s="10">
        <f t="shared" si="8"/>
      </c>
      <c r="E137" s="10">
        <f t="shared" si="9"/>
      </c>
      <c r="F137" s="10">
        <f t="shared" si="10"/>
      </c>
      <c r="G137" s="10">
        <f t="shared" si="11"/>
      </c>
      <c r="H137" s="20">
        <f t="shared" si="12"/>
      </c>
      <c r="J137" s="7"/>
      <c r="K137" s="7"/>
    </row>
    <row r="138" spans="2:11" ht="12.75">
      <c r="B138" s="19">
        <f t="shared" si="13"/>
      </c>
      <c r="C138" s="9">
        <f t="shared" si="7"/>
      </c>
      <c r="D138" s="10">
        <f t="shared" si="8"/>
      </c>
      <c r="E138" s="10">
        <f t="shared" si="9"/>
      </c>
      <c r="F138" s="10">
        <f t="shared" si="10"/>
      </c>
      <c r="G138" s="10">
        <f t="shared" si="11"/>
      </c>
      <c r="H138" s="20">
        <f t="shared" si="12"/>
      </c>
      <c r="J138" s="7"/>
      <c r="K138" s="7"/>
    </row>
    <row r="139" spans="2:11" ht="12.75">
      <c r="B139" s="19">
        <f t="shared" si="13"/>
      </c>
      <c r="C139" s="9">
        <f t="shared" si="7"/>
      </c>
      <c r="D139" s="10">
        <f t="shared" si="8"/>
      </c>
      <c r="E139" s="10">
        <f t="shared" si="9"/>
      </c>
      <c r="F139" s="10">
        <f t="shared" si="10"/>
      </c>
      <c r="G139" s="10">
        <f t="shared" si="11"/>
      </c>
      <c r="H139" s="20">
        <f t="shared" si="12"/>
      </c>
      <c r="J139" s="7"/>
      <c r="K139" s="7"/>
    </row>
    <row r="140" spans="2:11" ht="12.75">
      <c r="B140" s="19">
        <f t="shared" si="13"/>
      </c>
      <c r="C140" s="9">
        <f t="shared" si="7"/>
      </c>
      <c r="D140" s="10">
        <f t="shared" si="8"/>
      </c>
      <c r="E140" s="10">
        <f t="shared" si="9"/>
      </c>
      <c r="F140" s="10">
        <f t="shared" si="10"/>
      </c>
      <c r="G140" s="10">
        <f t="shared" si="11"/>
      </c>
      <c r="H140" s="20">
        <f t="shared" si="12"/>
      </c>
      <c r="J140" s="7"/>
      <c r="K140" s="7"/>
    </row>
    <row r="141" spans="2:11" ht="12.75">
      <c r="B141" s="19">
        <f t="shared" si="13"/>
      </c>
      <c r="C141" s="9">
        <f t="shared" si="7"/>
      </c>
      <c r="D141" s="10">
        <f t="shared" si="8"/>
      </c>
      <c r="E141" s="10">
        <f t="shared" si="9"/>
      </c>
      <c r="F141" s="10">
        <f t="shared" si="10"/>
      </c>
      <c r="G141" s="10">
        <f t="shared" si="11"/>
      </c>
      <c r="H141" s="20">
        <f t="shared" si="12"/>
      </c>
      <c r="J141" s="7"/>
      <c r="K141" s="7"/>
    </row>
    <row r="142" spans="2:11" ht="12.75">
      <c r="B142" s="19">
        <f t="shared" si="13"/>
      </c>
      <c r="C142" s="9">
        <f t="shared" si="7"/>
      </c>
      <c r="D142" s="10">
        <f t="shared" si="8"/>
      </c>
      <c r="E142" s="10">
        <f t="shared" si="9"/>
      </c>
      <c r="F142" s="10">
        <f t="shared" si="10"/>
      </c>
      <c r="G142" s="10">
        <f t="shared" si="11"/>
      </c>
      <c r="H142" s="20">
        <f t="shared" si="12"/>
      </c>
      <c r="J142" s="7"/>
      <c r="K142" s="7"/>
    </row>
    <row r="143" spans="2:11" ht="12.75">
      <c r="B143" s="19">
        <f t="shared" si="13"/>
      </c>
      <c r="C143" s="9">
        <f t="shared" si="7"/>
      </c>
      <c r="D143" s="10">
        <f t="shared" si="8"/>
      </c>
      <c r="E143" s="10">
        <f t="shared" si="9"/>
      </c>
      <c r="F143" s="10">
        <f t="shared" si="10"/>
      </c>
      <c r="G143" s="10">
        <f t="shared" si="11"/>
      </c>
      <c r="H143" s="20">
        <f t="shared" si="12"/>
      </c>
      <c r="J143" s="7"/>
      <c r="K143" s="7"/>
    </row>
    <row r="144" spans="2:11" ht="12.75">
      <c r="B144" s="19">
        <f t="shared" si="13"/>
      </c>
      <c r="C144" s="9">
        <f t="shared" si="7"/>
      </c>
      <c r="D144" s="10">
        <f t="shared" si="8"/>
      </c>
      <c r="E144" s="10">
        <f t="shared" si="9"/>
      </c>
      <c r="F144" s="10">
        <f t="shared" si="10"/>
      </c>
      <c r="G144" s="10">
        <f t="shared" si="11"/>
      </c>
      <c r="H144" s="20">
        <f t="shared" si="12"/>
      </c>
      <c r="J144" s="7"/>
      <c r="K144" s="7"/>
    </row>
    <row r="145" spans="2:11" ht="12.75">
      <c r="B145" s="19">
        <f t="shared" si="13"/>
      </c>
      <c r="C145" s="9">
        <f t="shared" si="7"/>
      </c>
      <c r="D145" s="10">
        <f t="shared" si="8"/>
      </c>
      <c r="E145" s="10">
        <f t="shared" si="9"/>
      </c>
      <c r="F145" s="10">
        <f t="shared" si="10"/>
      </c>
      <c r="G145" s="10">
        <f t="shared" si="11"/>
      </c>
      <c r="H145" s="20">
        <f t="shared" si="12"/>
      </c>
      <c r="J145" s="7"/>
      <c r="K145" s="7"/>
    </row>
    <row r="146" spans="2:11" ht="12.75">
      <c r="B146" s="19">
        <f t="shared" si="13"/>
      </c>
      <c r="C146" s="9">
        <f aca="true" t="shared" si="14" ref="C146:C209">IF(Loan_Not_Paid*Values_Entered,Payment_Date,"")</f>
      </c>
      <c r="D146" s="10">
        <f aca="true" t="shared" si="15" ref="D146:D209">IF(Loan_Not_Paid*Values_Entered,Beginning_Balance,"")</f>
      </c>
      <c r="E146" s="10">
        <f aca="true" t="shared" si="16" ref="E146:E209">IF(Loan_Not_Paid*Values_Entered,Monthly_Payment,"")</f>
      </c>
      <c r="F146" s="10">
        <f aca="true" t="shared" si="17" ref="F146:F209">IF(Loan_Not_Paid*Values_Entered,Principal,"")</f>
      </c>
      <c r="G146" s="10">
        <f aca="true" t="shared" si="18" ref="G146:G209">IF(Loan_Not_Paid*Values_Entered,Interest,"")</f>
      </c>
      <c r="H146" s="20">
        <f aca="true" t="shared" si="19" ref="H146:H209">IF(Loan_Not_Paid*Values_Entered,Ending_Balance,"")</f>
      </c>
      <c r="J146" s="7"/>
      <c r="K146" s="7"/>
    </row>
    <row r="147" spans="2:11" ht="12.75">
      <c r="B147" s="19">
        <f aca="true" t="shared" si="20" ref="B147:B210">IF(Loan_Not_Paid*Values_Entered,Payment_Number,"")</f>
      </c>
      <c r="C147" s="9">
        <f t="shared" si="14"/>
      </c>
      <c r="D147" s="10">
        <f t="shared" si="15"/>
      </c>
      <c r="E147" s="10">
        <f t="shared" si="16"/>
      </c>
      <c r="F147" s="10">
        <f t="shared" si="17"/>
      </c>
      <c r="G147" s="10">
        <f t="shared" si="18"/>
      </c>
      <c r="H147" s="20">
        <f t="shared" si="19"/>
      </c>
      <c r="J147" s="7"/>
      <c r="K147" s="7"/>
    </row>
    <row r="148" spans="2:11" ht="12.75">
      <c r="B148" s="19">
        <f t="shared" si="20"/>
      </c>
      <c r="C148" s="9">
        <f t="shared" si="14"/>
      </c>
      <c r="D148" s="10">
        <f t="shared" si="15"/>
      </c>
      <c r="E148" s="10">
        <f t="shared" si="16"/>
      </c>
      <c r="F148" s="10">
        <f t="shared" si="17"/>
      </c>
      <c r="G148" s="10">
        <f t="shared" si="18"/>
      </c>
      <c r="H148" s="20">
        <f t="shared" si="19"/>
      </c>
      <c r="J148" s="7"/>
      <c r="K148" s="7"/>
    </row>
    <row r="149" spans="2:11" ht="12.75">
      <c r="B149" s="19">
        <f t="shared" si="20"/>
      </c>
      <c r="C149" s="9">
        <f t="shared" si="14"/>
      </c>
      <c r="D149" s="10">
        <f t="shared" si="15"/>
      </c>
      <c r="E149" s="10">
        <f t="shared" si="16"/>
      </c>
      <c r="F149" s="10">
        <f t="shared" si="17"/>
      </c>
      <c r="G149" s="10">
        <f t="shared" si="18"/>
      </c>
      <c r="H149" s="20">
        <f t="shared" si="19"/>
      </c>
      <c r="J149" s="7"/>
      <c r="K149" s="7"/>
    </row>
    <row r="150" spans="2:11" ht="12.75">
      <c r="B150" s="19">
        <f t="shared" si="20"/>
      </c>
      <c r="C150" s="9">
        <f t="shared" si="14"/>
      </c>
      <c r="D150" s="10">
        <f t="shared" si="15"/>
      </c>
      <c r="E150" s="10">
        <f t="shared" si="16"/>
      </c>
      <c r="F150" s="10">
        <f t="shared" si="17"/>
      </c>
      <c r="G150" s="10">
        <f t="shared" si="18"/>
      </c>
      <c r="H150" s="20">
        <f t="shared" si="19"/>
      </c>
      <c r="J150" s="7"/>
      <c r="K150" s="7"/>
    </row>
    <row r="151" spans="2:11" ht="12.75">
      <c r="B151" s="19">
        <f t="shared" si="20"/>
      </c>
      <c r="C151" s="9">
        <f t="shared" si="14"/>
      </c>
      <c r="D151" s="10">
        <f t="shared" si="15"/>
      </c>
      <c r="E151" s="10">
        <f t="shared" si="16"/>
      </c>
      <c r="F151" s="10">
        <f t="shared" si="17"/>
      </c>
      <c r="G151" s="10">
        <f t="shared" si="18"/>
      </c>
      <c r="H151" s="20">
        <f t="shared" si="19"/>
      </c>
      <c r="J151" s="7"/>
      <c r="K151" s="7"/>
    </row>
    <row r="152" spans="2:11" ht="12.75">
      <c r="B152" s="19">
        <f t="shared" si="20"/>
      </c>
      <c r="C152" s="9">
        <f t="shared" si="14"/>
      </c>
      <c r="D152" s="10">
        <f t="shared" si="15"/>
      </c>
      <c r="E152" s="10">
        <f t="shared" si="16"/>
      </c>
      <c r="F152" s="10">
        <f t="shared" si="17"/>
      </c>
      <c r="G152" s="10">
        <f t="shared" si="18"/>
      </c>
      <c r="H152" s="20">
        <f t="shared" si="19"/>
      </c>
      <c r="J152" s="7"/>
      <c r="K152" s="7"/>
    </row>
    <row r="153" spans="2:11" ht="12.75">
      <c r="B153" s="19">
        <f t="shared" si="20"/>
      </c>
      <c r="C153" s="9">
        <f t="shared" si="14"/>
      </c>
      <c r="D153" s="10">
        <f t="shared" si="15"/>
      </c>
      <c r="E153" s="10">
        <f t="shared" si="16"/>
      </c>
      <c r="F153" s="10">
        <f t="shared" si="17"/>
      </c>
      <c r="G153" s="10">
        <f t="shared" si="18"/>
      </c>
      <c r="H153" s="20">
        <f t="shared" si="19"/>
      </c>
      <c r="J153" s="7"/>
      <c r="K153" s="7"/>
    </row>
    <row r="154" spans="2:11" ht="12.75">
      <c r="B154" s="19">
        <f t="shared" si="20"/>
      </c>
      <c r="C154" s="9">
        <f t="shared" si="14"/>
      </c>
      <c r="D154" s="10">
        <f t="shared" si="15"/>
      </c>
      <c r="E154" s="10">
        <f t="shared" si="16"/>
      </c>
      <c r="F154" s="10">
        <f t="shared" si="17"/>
      </c>
      <c r="G154" s="10">
        <f t="shared" si="18"/>
      </c>
      <c r="H154" s="20">
        <f t="shared" si="19"/>
      </c>
      <c r="J154" s="7"/>
      <c r="K154" s="7"/>
    </row>
    <row r="155" spans="2:11" ht="12.75">
      <c r="B155" s="19">
        <f t="shared" si="20"/>
      </c>
      <c r="C155" s="9">
        <f t="shared" si="14"/>
      </c>
      <c r="D155" s="10">
        <f t="shared" si="15"/>
      </c>
      <c r="E155" s="10">
        <f t="shared" si="16"/>
      </c>
      <c r="F155" s="10">
        <f t="shared" si="17"/>
      </c>
      <c r="G155" s="10">
        <f t="shared" si="18"/>
      </c>
      <c r="H155" s="20">
        <f t="shared" si="19"/>
      </c>
      <c r="J155" s="7"/>
      <c r="K155" s="7"/>
    </row>
    <row r="156" spans="2:11" ht="12.75">
      <c r="B156" s="19">
        <f t="shared" si="20"/>
      </c>
      <c r="C156" s="9">
        <f t="shared" si="14"/>
      </c>
      <c r="D156" s="10">
        <f t="shared" si="15"/>
      </c>
      <c r="E156" s="10">
        <f t="shared" si="16"/>
      </c>
      <c r="F156" s="10">
        <f t="shared" si="17"/>
      </c>
      <c r="G156" s="10">
        <f t="shared" si="18"/>
      </c>
      <c r="H156" s="20">
        <f t="shared" si="19"/>
      </c>
      <c r="J156" s="7"/>
      <c r="K156" s="7"/>
    </row>
    <row r="157" spans="2:11" ht="12.75">
      <c r="B157" s="19">
        <f t="shared" si="20"/>
      </c>
      <c r="C157" s="9">
        <f t="shared" si="14"/>
      </c>
      <c r="D157" s="10">
        <f t="shared" si="15"/>
      </c>
      <c r="E157" s="10">
        <f t="shared" si="16"/>
      </c>
      <c r="F157" s="10">
        <f t="shared" si="17"/>
      </c>
      <c r="G157" s="10">
        <f t="shared" si="18"/>
      </c>
      <c r="H157" s="20">
        <f t="shared" si="19"/>
      </c>
      <c r="J157" s="7"/>
      <c r="K157" s="7"/>
    </row>
    <row r="158" spans="2:11" ht="12.75">
      <c r="B158" s="19">
        <f t="shared" si="20"/>
      </c>
      <c r="C158" s="9">
        <f t="shared" si="14"/>
      </c>
      <c r="D158" s="10">
        <f t="shared" si="15"/>
      </c>
      <c r="E158" s="10">
        <f t="shared" si="16"/>
      </c>
      <c r="F158" s="10">
        <f t="shared" si="17"/>
      </c>
      <c r="G158" s="10">
        <f t="shared" si="18"/>
      </c>
      <c r="H158" s="20">
        <f t="shared" si="19"/>
      </c>
      <c r="J158" s="7"/>
      <c r="K158" s="7"/>
    </row>
    <row r="159" spans="2:11" ht="12.75">
      <c r="B159" s="19">
        <f t="shared" si="20"/>
      </c>
      <c r="C159" s="9">
        <f t="shared" si="14"/>
      </c>
      <c r="D159" s="10">
        <f t="shared" si="15"/>
      </c>
      <c r="E159" s="10">
        <f t="shared" si="16"/>
      </c>
      <c r="F159" s="10">
        <f t="shared" si="17"/>
      </c>
      <c r="G159" s="10">
        <f t="shared" si="18"/>
      </c>
      <c r="H159" s="20">
        <f t="shared" si="19"/>
      </c>
      <c r="J159" s="7"/>
      <c r="K159" s="7"/>
    </row>
    <row r="160" spans="2:11" ht="12.75">
      <c r="B160" s="19">
        <f t="shared" si="20"/>
      </c>
      <c r="C160" s="9">
        <f t="shared" si="14"/>
      </c>
      <c r="D160" s="10">
        <f t="shared" si="15"/>
      </c>
      <c r="E160" s="10">
        <f t="shared" si="16"/>
      </c>
      <c r="F160" s="10">
        <f t="shared" si="17"/>
      </c>
      <c r="G160" s="10">
        <f t="shared" si="18"/>
      </c>
      <c r="H160" s="20">
        <f t="shared" si="19"/>
      </c>
      <c r="J160" s="7"/>
      <c r="K160" s="7"/>
    </row>
    <row r="161" spans="2:11" ht="12.75">
      <c r="B161" s="19">
        <f t="shared" si="20"/>
      </c>
      <c r="C161" s="9">
        <f t="shared" si="14"/>
      </c>
      <c r="D161" s="10">
        <f t="shared" si="15"/>
      </c>
      <c r="E161" s="10">
        <f t="shared" si="16"/>
      </c>
      <c r="F161" s="10">
        <f t="shared" si="17"/>
      </c>
      <c r="G161" s="10">
        <f t="shared" si="18"/>
      </c>
      <c r="H161" s="20">
        <f t="shared" si="19"/>
      </c>
      <c r="J161" s="7"/>
      <c r="K161" s="7"/>
    </row>
    <row r="162" spans="2:11" ht="12.75">
      <c r="B162" s="19">
        <f t="shared" si="20"/>
      </c>
      <c r="C162" s="9">
        <f t="shared" si="14"/>
      </c>
      <c r="D162" s="10">
        <f t="shared" si="15"/>
      </c>
      <c r="E162" s="10">
        <f t="shared" si="16"/>
      </c>
      <c r="F162" s="10">
        <f t="shared" si="17"/>
      </c>
      <c r="G162" s="10">
        <f t="shared" si="18"/>
      </c>
      <c r="H162" s="20">
        <f t="shared" si="19"/>
      </c>
      <c r="J162" s="7"/>
      <c r="K162" s="7"/>
    </row>
    <row r="163" spans="2:11" ht="12.75">
      <c r="B163" s="19">
        <f t="shared" si="20"/>
      </c>
      <c r="C163" s="9">
        <f t="shared" si="14"/>
      </c>
      <c r="D163" s="10">
        <f t="shared" si="15"/>
      </c>
      <c r="E163" s="10">
        <f t="shared" si="16"/>
      </c>
      <c r="F163" s="10">
        <f t="shared" si="17"/>
      </c>
      <c r="G163" s="10">
        <f t="shared" si="18"/>
      </c>
      <c r="H163" s="20">
        <f t="shared" si="19"/>
      </c>
      <c r="J163" s="7"/>
      <c r="K163" s="7"/>
    </row>
    <row r="164" spans="2:11" ht="12.75">
      <c r="B164" s="19">
        <f t="shared" si="20"/>
      </c>
      <c r="C164" s="9">
        <f t="shared" si="14"/>
      </c>
      <c r="D164" s="10">
        <f t="shared" si="15"/>
      </c>
      <c r="E164" s="10">
        <f t="shared" si="16"/>
      </c>
      <c r="F164" s="10">
        <f t="shared" si="17"/>
      </c>
      <c r="G164" s="10">
        <f t="shared" si="18"/>
      </c>
      <c r="H164" s="20">
        <f t="shared" si="19"/>
      </c>
      <c r="J164" s="7"/>
      <c r="K164" s="7"/>
    </row>
    <row r="165" spans="2:11" ht="12.75">
      <c r="B165" s="19">
        <f t="shared" si="20"/>
      </c>
      <c r="C165" s="9">
        <f t="shared" si="14"/>
      </c>
      <c r="D165" s="10">
        <f t="shared" si="15"/>
      </c>
      <c r="E165" s="10">
        <f t="shared" si="16"/>
      </c>
      <c r="F165" s="10">
        <f t="shared" si="17"/>
      </c>
      <c r="G165" s="10">
        <f t="shared" si="18"/>
      </c>
      <c r="H165" s="20">
        <f t="shared" si="19"/>
      </c>
      <c r="J165" s="7"/>
      <c r="K165" s="7"/>
    </row>
    <row r="166" spans="2:11" ht="12.75">
      <c r="B166" s="19">
        <f t="shared" si="20"/>
      </c>
      <c r="C166" s="9">
        <f t="shared" si="14"/>
      </c>
      <c r="D166" s="10">
        <f t="shared" si="15"/>
      </c>
      <c r="E166" s="10">
        <f t="shared" si="16"/>
      </c>
      <c r="F166" s="10">
        <f t="shared" si="17"/>
      </c>
      <c r="G166" s="10">
        <f t="shared" si="18"/>
      </c>
      <c r="H166" s="20">
        <f t="shared" si="19"/>
      </c>
      <c r="J166" s="7"/>
      <c r="K166" s="7"/>
    </row>
    <row r="167" spans="2:11" ht="12.75">
      <c r="B167" s="19">
        <f t="shared" si="20"/>
      </c>
      <c r="C167" s="9">
        <f t="shared" si="14"/>
      </c>
      <c r="D167" s="10">
        <f t="shared" si="15"/>
      </c>
      <c r="E167" s="10">
        <f t="shared" si="16"/>
      </c>
      <c r="F167" s="10">
        <f t="shared" si="17"/>
      </c>
      <c r="G167" s="10">
        <f t="shared" si="18"/>
      </c>
      <c r="H167" s="20">
        <f t="shared" si="19"/>
      </c>
      <c r="J167" s="7"/>
      <c r="K167" s="7"/>
    </row>
    <row r="168" spans="2:11" ht="12.75">
      <c r="B168" s="19">
        <f t="shared" si="20"/>
      </c>
      <c r="C168" s="9">
        <f t="shared" si="14"/>
      </c>
      <c r="D168" s="10">
        <f t="shared" si="15"/>
      </c>
      <c r="E168" s="10">
        <f t="shared" si="16"/>
      </c>
      <c r="F168" s="10">
        <f t="shared" si="17"/>
      </c>
      <c r="G168" s="10">
        <f t="shared" si="18"/>
      </c>
      <c r="H168" s="20">
        <f t="shared" si="19"/>
      </c>
      <c r="J168" s="7"/>
      <c r="K168" s="7"/>
    </row>
    <row r="169" spans="2:11" ht="12.75">
      <c r="B169" s="19">
        <f t="shared" si="20"/>
      </c>
      <c r="C169" s="9">
        <f t="shared" si="14"/>
      </c>
      <c r="D169" s="10">
        <f t="shared" si="15"/>
      </c>
      <c r="E169" s="10">
        <f t="shared" si="16"/>
      </c>
      <c r="F169" s="10">
        <f t="shared" si="17"/>
      </c>
      <c r="G169" s="10">
        <f t="shared" si="18"/>
      </c>
      <c r="H169" s="20">
        <f t="shared" si="19"/>
      </c>
      <c r="J169" s="7"/>
      <c r="K169" s="7"/>
    </row>
    <row r="170" spans="2:11" ht="12.75">
      <c r="B170" s="19">
        <f t="shared" si="20"/>
      </c>
      <c r="C170" s="9">
        <f t="shared" si="14"/>
      </c>
      <c r="D170" s="10">
        <f t="shared" si="15"/>
      </c>
      <c r="E170" s="10">
        <f t="shared" si="16"/>
      </c>
      <c r="F170" s="10">
        <f t="shared" si="17"/>
      </c>
      <c r="G170" s="10">
        <f t="shared" si="18"/>
      </c>
      <c r="H170" s="20">
        <f t="shared" si="19"/>
      </c>
      <c r="J170" s="7"/>
      <c r="K170" s="7"/>
    </row>
    <row r="171" spans="2:11" ht="12.75">
      <c r="B171" s="19">
        <f t="shared" si="20"/>
      </c>
      <c r="C171" s="9">
        <f t="shared" si="14"/>
      </c>
      <c r="D171" s="10">
        <f t="shared" si="15"/>
      </c>
      <c r="E171" s="10">
        <f t="shared" si="16"/>
      </c>
      <c r="F171" s="10">
        <f t="shared" si="17"/>
      </c>
      <c r="G171" s="10">
        <f t="shared" si="18"/>
      </c>
      <c r="H171" s="20">
        <f t="shared" si="19"/>
      </c>
      <c r="J171" s="7"/>
      <c r="K171" s="7"/>
    </row>
    <row r="172" spans="2:11" ht="12.75">
      <c r="B172" s="19">
        <f t="shared" si="20"/>
      </c>
      <c r="C172" s="9">
        <f t="shared" si="14"/>
      </c>
      <c r="D172" s="10">
        <f t="shared" si="15"/>
      </c>
      <c r="E172" s="10">
        <f t="shared" si="16"/>
      </c>
      <c r="F172" s="10">
        <f t="shared" si="17"/>
      </c>
      <c r="G172" s="10">
        <f t="shared" si="18"/>
      </c>
      <c r="H172" s="20">
        <f t="shared" si="19"/>
      </c>
      <c r="J172" s="7"/>
      <c r="K172" s="7"/>
    </row>
    <row r="173" spans="2:11" ht="12.75">
      <c r="B173" s="19">
        <f t="shared" si="20"/>
      </c>
      <c r="C173" s="9">
        <f t="shared" si="14"/>
      </c>
      <c r="D173" s="10">
        <f t="shared" si="15"/>
      </c>
      <c r="E173" s="10">
        <f t="shared" si="16"/>
      </c>
      <c r="F173" s="10">
        <f t="shared" si="17"/>
      </c>
      <c r="G173" s="10">
        <f t="shared" si="18"/>
      </c>
      <c r="H173" s="20">
        <f t="shared" si="19"/>
      </c>
      <c r="J173" s="7"/>
      <c r="K173" s="7"/>
    </row>
    <row r="174" spans="2:11" ht="12.75">
      <c r="B174" s="19">
        <f t="shared" si="20"/>
      </c>
      <c r="C174" s="9">
        <f t="shared" si="14"/>
      </c>
      <c r="D174" s="10">
        <f t="shared" si="15"/>
      </c>
      <c r="E174" s="10">
        <f t="shared" si="16"/>
      </c>
      <c r="F174" s="10">
        <f t="shared" si="17"/>
      </c>
      <c r="G174" s="10">
        <f t="shared" si="18"/>
      </c>
      <c r="H174" s="20">
        <f t="shared" si="19"/>
      </c>
      <c r="J174" s="7"/>
      <c r="K174" s="7"/>
    </row>
    <row r="175" spans="2:11" ht="12.75">
      <c r="B175" s="19">
        <f t="shared" si="20"/>
      </c>
      <c r="C175" s="9">
        <f t="shared" si="14"/>
      </c>
      <c r="D175" s="10">
        <f t="shared" si="15"/>
      </c>
      <c r="E175" s="10">
        <f t="shared" si="16"/>
      </c>
      <c r="F175" s="10">
        <f t="shared" si="17"/>
      </c>
      <c r="G175" s="10">
        <f t="shared" si="18"/>
      </c>
      <c r="H175" s="20">
        <f t="shared" si="19"/>
      </c>
      <c r="J175" s="7"/>
      <c r="K175" s="7"/>
    </row>
    <row r="176" spans="2:11" ht="12.75">
      <c r="B176" s="19">
        <f t="shared" si="20"/>
      </c>
      <c r="C176" s="9">
        <f t="shared" si="14"/>
      </c>
      <c r="D176" s="10">
        <f t="shared" si="15"/>
      </c>
      <c r="E176" s="10">
        <f t="shared" si="16"/>
      </c>
      <c r="F176" s="10">
        <f t="shared" si="17"/>
      </c>
      <c r="G176" s="10">
        <f t="shared" si="18"/>
      </c>
      <c r="H176" s="20">
        <f t="shared" si="19"/>
      </c>
      <c r="J176" s="7"/>
      <c r="K176" s="7"/>
    </row>
    <row r="177" spans="2:11" ht="12.75">
      <c r="B177" s="19">
        <f t="shared" si="20"/>
      </c>
      <c r="C177" s="9">
        <f t="shared" si="14"/>
      </c>
      <c r="D177" s="10">
        <f t="shared" si="15"/>
      </c>
      <c r="E177" s="10">
        <f t="shared" si="16"/>
      </c>
      <c r="F177" s="10">
        <f t="shared" si="17"/>
      </c>
      <c r="G177" s="10">
        <f t="shared" si="18"/>
      </c>
      <c r="H177" s="20">
        <f t="shared" si="19"/>
      </c>
      <c r="J177" s="7"/>
      <c r="K177" s="7"/>
    </row>
    <row r="178" spans="2:11" ht="12.75">
      <c r="B178" s="19">
        <f t="shared" si="20"/>
      </c>
      <c r="C178" s="9">
        <f t="shared" si="14"/>
      </c>
      <c r="D178" s="10">
        <f t="shared" si="15"/>
      </c>
      <c r="E178" s="10">
        <f t="shared" si="16"/>
      </c>
      <c r="F178" s="10">
        <f t="shared" si="17"/>
      </c>
      <c r="G178" s="10">
        <f t="shared" si="18"/>
      </c>
      <c r="H178" s="20">
        <f t="shared" si="19"/>
      </c>
      <c r="J178" s="7"/>
      <c r="K178" s="7"/>
    </row>
    <row r="179" spans="2:11" ht="12.75">
      <c r="B179" s="19">
        <f t="shared" si="20"/>
      </c>
      <c r="C179" s="9">
        <f t="shared" si="14"/>
      </c>
      <c r="D179" s="10">
        <f t="shared" si="15"/>
      </c>
      <c r="E179" s="10">
        <f t="shared" si="16"/>
      </c>
      <c r="F179" s="10">
        <f t="shared" si="17"/>
      </c>
      <c r="G179" s="10">
        <f t="shared" si="18"/>
      </c>
      <c r="H179" s="20">
        <f t="shared" si="19"/>
      </c>
      <c r="J179" s="7"/>
      <c r="K179" s="7"/>
    </row>
    <row r="180" spans="2:11" ht="12.75">
      <c r="B180" s="19">
        <f t="shared" si="20"/>
      </c>
      <c r="C180" s="9">
        <f t="shared" si="14"/>
      </c>
      <c r="D180" s="10">
        <f t="shared" si="15"/>
      </c>
      <c r="E180" s="10">
        <f t="shared" si="16"/>
      </c>
      <c r="F180" s="10">
        <f t="shared" si="17"/>
      </c>
      <c r="G180" s="10">
        <f t="shared" si="18"/>
      </c>
      <c r="H180" s="20">
        <f t="shared" si="19"/>
      </c>
      <c r="J180" s="7"/>
      <c r="K180" s="7"/>
    </row>
    <row r="181" spans="2:11" ht="12.75">
      <c r="B181" s="19">
        <f t="shared" si="20"/>
      </c>
      <c r="C181" s="9">
        <f t="shared" si="14"/>
      </c>
      <c r="D181" s="10">
        <f t="shared" si="15"/>
      </c>
      <c r="E181" s="10">
        <f t="shared" si="16"/>
      </c>
      <c r="F181" s="10">
        <f t="shared" si="17"/>
      </c>
      <c r="G181" s="10">
        <f t="shared" si="18"/>
      </c>
      <c r="H181" s="20">
        <f t="shared" si="19"/>
      </c>
      <c r="J181" s="7"/>
      <c r="K181" s="7"/>
    </row>
    <row r="182" spans="2:11" ht="12.75">
      <c r="B182" s="19">
        <f t="shared" si="20"/>
      </c>
      <c r="C182" s="9">
        <f t="shared" si="14"/>
      </c>
      <c r="D182" s="10">
        <f t="shared" si="15"/>
      </c>
      <c r="E182" s="10">
        <f t="shared" si="16"/>
      </c>
      <c r="F182" s="10">
        <f t="shared" si="17"/>
      </c>
      <c r="G182" s="10">
        <f t="shared" si="18"/>
      </c>
      <c r="H182" s="20">
        <f t="shared" si="19"/>
      </c>
      <c r="J182" s="7"/>
      <c r="K182" s="7"/>
    </row>
    <row r="183" spans="2:11" ht="12.75">
      <c r="B183" s="19">
        <f t="shared" si="20"/>
      </c>
      <c r="C183" s="9">
        <f t="shared" si="14"/>
      </c>
      <c r="D183" s="10">
        <f t="shared" si="15"/>
      </c>
      <c r="E183" s="10">
        <f t="shared" si="16"/>
      </c>
      <c r="F183" s="10">
        <f t="shared" si="17"/>
      </c>
      <c r="G183" s="10">
        <f t="shared" si="18"/>
      </c>
      <c r="H183" s="20">
        <f t="shared" si="19"/>
      </c>
      <c r="J183" s="7"/>
      <c r="K183" s="7"/>
    </row>
    <row r="184" spans="2:11" ht="12.75">
      <c r="B184" s="19">
        <f t="shared" si="20"/>
      </c>
      <c r="C184" s="9">
        <f t="shared" si="14"/>
      </c>
      <c r="D184" s="10">
        <f t="shared" si="15"/>
      </c>
      <c r="E184" s="10">
        <f t="shared" si="16"/>
      </c>
      <c r="F184" s="10">
        <f t="shared" si="17"/>
      </c>
      <c r="G184" s="10">
        <f t="shared" si="18"/>
      </c>
      <c r="H184" s="20">
        <f t="shared" si="19"/>
      </c>
      <c r="J184" s="7"/>
      <c r="K184" s="7"/>
    </row>
    <row r="185" spans="2:11" ht="12.75">
      <c r="B185" s="19">
        <f t="shared" si="20"/>
      </c>
      <c r="C185" s="9">
        <f t="shared" si="14"/>
      </c>
      <c r="D185" s="10">
        <f t="shared" si="15"/>
      </c>
      <c r="E185" s="10">
        <f t="shared" si="16"/>
      </c>
      <c r="F185" s="10">
        <f t="shared" si="17"/>
      </c>
      <c r="G185" s="10">
        <f t="shared" si="18"/>
      </c>
      <c r="H185" s="20">
        <f t="shared" si="19"/>
      </c>
      <c r="J185" s="7"/>
      <c r="K185" s="7"/>
    </row>
    <row r="186" spans="2:11" ht="12.75">
      <c r="B186" s="19">
        <f t="shared" si="20"/>
      </c>
      <c r="C186" s="9">
        <f t="shared" si="14"/>
      </c>
      <c r="D186" s="10">
        <f t="shared" si="15"/>
      </c>
      <c r="E186" s="10">
        <f t="shared" si="16"/>
      </c>
      <c r="F186" s="10">
        <f t="shared" si="17"/>
      </c>
      <c r="G186" s="10">
        <f t="shared" si="18"/>
      </c>
      <c r="H186" s="20">
        <f t="shared" si="19"/>
      </c>
      <c r="J186" s="7"/>
      <c r="K186" s="7"/>
    </row>
    <row r="187" spans="2:11" ht="12.75">
      <c r="B187" s="19">
        <f t="shared" si="20"/>
      </c>
      <c r="C187" s="9">
        <f t="shared" si="14"/>
      </c>
      <c r="D187" s="10">
        <f t="shared" si="15"/>
      </c>
      <c r="E187" s="10">
        <f t="shared" si="16"/>
      </c>
      <c r="F187" s="10">
        <f t="shared" si="17"/>
      </c>
      <c r="G187" s="10">
        <f t="shared" si="18"/>
      </c>
      <c r="H187" s="20">
        <f t="shared" si="19"/>
      </c>
      <c r="J187" s="7"/>
      <c r="K187" s="7"/>
    </row>
    <row r="188" spans="2:11" ht="12.75">
      <c r="B188" s="19">
        <f t="shared" si="20"/>
      </c>
      <c r="C188" s="9">
        <f t="shared" si="14"/>
      </c>
      <c r="D188" s="10">
        <f t="shared" si="15"/>
      </c>
      <c r="E188" s="10">
        <f t="shared" si="16"/>
      </c>
      <c r="F188" s="10">
        <f t="shared" si="17"/>
      </c>
      <c r="G188" s="10">
        <f t="shared" si="18"/>
      </c>
      <c r="H188" s="20">
        <f t="shared" si="19"/>
      </c>
      <c r="J188" s="7"/>
      <c r="K188" s="7"/>
    </row>
    <row r="189" spans="2:11" ht="12.75">
      <c r="B189" s="19">
        <f t="shared" si="20"/>
      </c>
      <c r="C189" s="9">
        <f t="shared" si="14"/>
      </c>
      <c r="D189" s="10">
        <f t="shared" si="15"/>
      </c>
      <c r="E189" s="10">
        <f t="shared" si="16"/>
      </c>
      <c r="F189" s="10">
        <f t="shared" si="17"/>
      </c>
      <c r="G189" s="10">
        <f t="shared" si="18"/>
      </c>
      <c r="H189" s="20">
        <f t="shared" si="19"/>
      </c>
      <c r="J189" s="7"/>
      <c r="K189" s="7"/>
    </row>
    <row r="190" spans="2:11" ht="12.75">
      <c r="B190" s="19">
        <f t="shared" si="20"/>
      </c>
      <c r="C190" s="9">
        <f t="shared" si="14"/>
      </c>
      <c r="D190" s="10">
        <f t="shared" si="15"/>
      </c>
      <c r="E190" s="10">
        <f t="shared" si="16"/>
      </c>
      <c r="F190" s="10">
        <f t="shared" si="17"/>
      </c>
      <c r="G190" s="10">
        <f t="shared" si="18"/>
      </c>
      <c r="H190" s="20">
        <f t="shared" si="19"/>
      </c>
      <c r="J190" s="7"/>
      <c r="K190" s="7"/>
    </row>
    <row r="191" spans="2:11" ht="12.75">
      <c r="B191" s="19">
        <f t="shared" si="20"/>
      </c>
      <c r="C191" s="9">
        <f t="shared" si="14"/>
      </c>
      <c r="D191" s="10">
        <f t="shared" si="15"/>
      </c>
      <c r="E191" s="10">
        <f t="shared" si="16"/>
      </c>
      <c r="F191" s="10">
        <f t="shared" si="17"/>
      </c>
      <c r="G191" s="10">
        <f t="shared" si="18"/>
      </c>
      <c r="H191" s="20">
        <f t="shared" si="19"/>
      </c>
      <c r="J191" s="7"/>
      <c r="K191" s="7"/>
    </row>
    <row r="192" spans="2:11" ht="12.75">
      <c r="B192" s="19">
        <f t="shared" si="20"/>
      </c>
      <c r="C192" s="9">
        <f t="shared" si="14"/>
      </c>
      <c r="D192" s="10">
        <f t="shared" si="15"/>
      </c>
      <c r="E192" s="10">
        <f t="shared" si="16"/>
      </c>
      <c r="F192" s="10">
        <f t="shared" si="17"/>
      </c>
      <c r="G192" s="10">
        <f t="shared" si="18"/>
      </c>
      <c r="H192" s="20">
        <f t="shared" si="19"/>
      </c>
      <c r="J192" s="7"/>
      <c r="K192" s="7"/>
    </row>
    <row r="193" spans="2:11" ht="12.75">
      <c r="B193" s="19">
        <f t="shared" si="20"/>
      </c>
      <c r="C193" s="9">
        <f t="shared" si="14"/>
      </c>
      <c r="D193" s="10">
        <f t="shared" si="15"/>
      </c>
      <c r="E193" s="10">
        <f t="shared" si="16"/>
      </c>
      <c r="F193" s="10">
        <f t="shared" si="17"/>
      </c>
      <c r="G193" s="10">
        <f t="shared" si="18"/>
      </c>
      <c r="H193" s="20">
        <f t="shared" si="19"/>
      </c>
      <c r="J193" s="7"/>
      <c r="K193" s="7"/>
    </row>
    <row r="194" spans="2:11" ht="12.75">
      <c r="B194" s="19">
        <f t="shared" si="20"/>
      </c>
      <c r="C194" s="9">
        <f t="shared" si="14"/>
      </c>
      <c r="D194" s="10">
        <f t="shared" si="15"/>
      </c>
      <c r="E194" s="10">
        <f t="shared" si="16"/>
      </c>
      <c r="F194" s="10">
        <f t="shared" si="17"/>
      </c>
      <c r="G194" s="10">
        <f t="shared" si="18"/>
      </c>
      <c r="H194" s="20">
        <f t="shared" si="19"/>
      </c>
      <c r="J194" s="7"/>
      <c r="K194" s="7"/>
    </row>
    <row r="195" spans="2:11" ht="12.75">
      <c r="B195" s="19">
        <f t="shared" si="20"/>
      </c>
      <c r="C195" s="9">
        <f t="shared" si="14"/>
      </c>
      <c r="D195" s="10">
        <f t="shared" si="15"/>
      </c>
      <c r="E195" s="10">
        <f t="shared" si="16"/>
      </c>
      <c r="F195" s="10">
        <f t="shared" si="17"/>
      </c>
      <c r="G195" s="10">
        <f t="shared" si="18"/>
      </c>
      <c r="H195" s="20">
        <f t="shared" si="19"/>
      </c>
      <c r="J195" s="7"/>
      <c r="K195" s="7"/>
    </row>
    <row r="196" spans="2:11" ht="12.75">
      <c r="B196" s="19">
        <f t="shared" si="20"/>
      </c>
      <c r="C196" s="9">
        <f t="shared" si="14"/>
      </c>
      <c r="D196" s="10">
        <f t="shared" si="15"/>
      </c>
      <c r="E196" s="10">
        <f t="shared" si="16"/>
      </c>
      <c r="F196" s="10">
        <f t="shared" si="17"/>
      </c>
      <c r="G196" s="10">
        <f t="shared" si="18"/>
      </c>
      <c r="H196" s="20">
        <f t="shared" si="19"/>
      </c>
      <c r="J196" s="7"/>
      <c r="K196" s="7"/>
    </row>
    <row r="197" spans="2:11" ht="12.75">
      <c r="B197" s="19">
        <f t="shared" si="20"/>
      </c>
      <c r="C197" s="9">
        <f t="shared" si="14"/>
      </c>
      <c r="D197" s="10">
        <f t="shared" si="15"/>
      </c>
      <c r="E197" s="10">
        <f t="shared" si="16"/>
      </c>
      <c r="F197" s="10">
        <f t="shared" si="17"/>
      </c>
      <c r="G197" s="10">
        <f t="shared" si="18"/>
      </c>
      <c r="H197" s="20">
        <f t="shared" si="19"/>
      </c>
      <c r="J197" s="7"/>
      <c r="K197" s="7"/>
    </row>
    <row r="198" spans="2:11" ht="12.75">
      <c r="B198" s="19">
        <f t="shared" si="20"/>
      </c>
      <c r="C198" s="9">
        <f t="shared" si="14"/>
      </c>
      <c r="D198" s="10">
        <f t="shared" si="15"/>
      </c>
      <c r="E198" s="10">
        <f t="shared" si="16"/>
      </c>
      <c r="F198" s="10">
        <f t="shared" si="17"/>
      </c>
      <c r="G198" s="10">
        <f t="shared" si="18"/>
      </c>
      <c r="H198" s="20">
        <f t="shared" si="19"/>
      </c>
      <c r="J198" s="7"/>
      <c r="K198" s="7"/>
    </row>
    <row r="199" spans="2:11" ht="12.75">
      <c r="B199" s="19">
        <f t="shared" si="20"/>
      </c>
      <c r="C199" s="9">
        <f t="shared" si="14"/>
      </c>
      <c r="D199" s="10">
        <f t="shared" si="15"/>
      </c>
      <c r="E199" s="10">
        <f t="shared" si="16"/>
      </c>
      <c r="F199" s="10">
        <f t="shared" si="17"/>
      </c>
      <c r="G199" s="10">
        <f t="shared" si="18"/>
      </c>
      <c r="H199" s="20">
        <f t="shared" si="19"/>
      </c>
      <c r="J199" s="7"/>
      <c r="K199" s="7"/>
    </row>
    <row r="200" spans="2:11" ht="12.75">
      <c r="B200" s="19">
        <f t="shared" si="20"/>
      </c>
      <c r="C200" s="9">
        <f t="shared" si="14"/>
      </c>
      <c r="D200" s="10">
        <f t="shared" si="15"/>
      </c>
      <c r="E200" s="10">
        <f t="shared" si="16"/>
      </c>
      <c r="F200" s="10">
        <f t="shared" si="17"/>
      </c>
      <c r="G200" s="10">
        <f t="shared" si="18"/>
      </c>
      <c r="H200" s="20">
        <f t="shared" si="19"/>
      </c>
      <c r="J200" s="7"/>
      <c r="K200" s="7"/>
    </row>
    <row r="201" spans="2:11" ht="12.75">
      <c r="B201" s="19">
        <f t="shared" si="20"/>
      </c>
      <c r="C201" s="9">
        <f t="shared" si="14"/>
      </c>
      <c r="D201" s="10">
        <f t="shared" si="15"/>
      </c>
      <c r="E201" s="10">
        <f t="shared" si="16"/>
      </c>
      <c r="F201" s="10">
        <f t="shared" si="17"/>
      </c>
      <c r="G201" s="10">
        <f t="shared" si="18"/>
      </c>
      <c r="H201" s="20">
        <f t="shared" si="19"/>
      </c>
      <c r="J201" s="7"/>
      <c r="K201" s="7"/>
    </row>
    <row r="202" spans="2:11" ht="12.75">
      <c r="B202" s="19">
        <f t="shared" si="20"/>
      </c>
      <c r="C202" s="9">
        <f t="shared" si="14"/>
      </c>
      <c r="D202" s="10">
        <f t="shared" si="15"/>
      </c>
      <c r="E202" s="10">
        <f t="shared" si="16"/>
      </c>
      <c r="F202" s="10">
        <f t="shared" si="17"/>
      </c>
      <c r="G202" s="10">
        <f t="shared" si="18"/>
      </c>
      <c r="H202" s="20">
        <f t="shared" si="19"/>
      </c>
      <c r="J202" s="7"/>
      <c r="K202" s="7"/>
    </row>
    <row r="203" spans="2:11" ht="12.75">
      <c r="B203" s="19">
        <f t="shared" si="20"/>
      </c>
      <c r="C203" s="9">
        <f t="shared" si="14"/>
      </c>
      <c r="D203" s="10">
        <f t="shared" si="15"/>
      </c>
      <c r="E203" s="10">
        <f t="shared" si="16"/>
      </c>
      <c r="F203" s="10">
        <f t="shared" si="17"/>
      </c>
      <c r="G203" s="10">
        <f t="shared" si="18"/>
      </c>
      <c r="H203" s="20">
        <f t="shared" si="19"/>
      </c>
      <c r="J203" s="7"/>
      <c r="K203" s="7"/>
    </row>
    <row r="204" spans="2:11" ht="12.75">
      <c r="B204" s="19">
        <f t="shared" si="20"/>
      </c>
      <c r="C204" s="9">
        <f t="shared" si="14"/>
      </c>
      <c r="D204" s="10">
        <f t="shared" si="15"/>
      </c>
      <c r="E204" s="10">
        <f t="shared" si="16"/>
      </c>
      <c r="F204" s="10">
        <f t="shared" si="17"/>
      </c>
      <c r="G204" s="10">
        <f t="shared" si="18"/>
      </c>
      <c r="H204" s="20">
        <f t="shared" si="19"/>
      </c>
      <c r="J204" s="7"/>
      <c r="K204" s="7"/>
    </row>
    <row r="205" spans="2:11" ht="12.75">
      <c r="B205" s="19">
        <f t="shared" si="20"/>
      </c>
      <c r="C205" s="9">
        <f t="shared" si="14"/>
      </c>
      <c r="D205" s="10">
        <f t="shared" si="15"/>
      </c>
      <c r="E205" s="10">
        <f t="shared" si="16"/>
      </c>
      <c r="F205" s="10">
        <f t="shared" si="17"/>
      </c>
      <c r="G205" s="10">
        <f t="shared" si="18"/>
      </c>
      <c r="H205" s="20">
        <f t="shared" si="19"/>
      </c>
      <c r="J205" s="7"/>
      <c r="K205" s="7"/>
    </row>
    <row r="206" spans="2:11" ht="12.75">
      <c r="B206" s="19">
        <f t="shared" si="20"/>
      </c>
      <c r="C206" s="9">
        <f t="shared" si="14"/>
      </c>
      <c r="D206" s="10">
        <f t="shared" si="15"/>
      </c>
      <c r="E206" s="10">
        <f t="shared" si="16"/>
      </c>
      <c r="F206" s="10">
        <f t="shared" si="17"/>
      </c>
      <c r="G206" s="10">
        <f t="shared" si="18"/>
      </c>
      <c r="H206" s="20">
        <f t="shared" si="19"/>
      </c>
      <c r="J206" s="7"/>
      <c r="K206" s="7"/>
    </row>
    <row r="207" spans="2:11" ht="12.75">
      <c r="B207" s="19">
        <f t="shared" si="20"/>
      </c>
      <c r="C207" s="9">
        <f t="shared" si="14"/>
      </c>
      <c r="D207" s="10">
        <f t="shared" si="15"/>
      </c>
      <c r="E207" s="10">
        <f t="shared" si="16"/>
      </c>
      <c r="F207" s="10">
        <f t="shared" si="17"/>
      </c>
      <c r="G207" s="10">
        <f t="shared" si="18"/>
      </c>
      <c r="H207" s="20">
        <f t="shared" si="19"/>
      </c>
      <c r="J207" s="7"/>
      <c r="K207" s="7"/>
    </row>
    <row r="208" spans="2:11" ht="12.75">
      <c r="B208" s="19">
        <f t="shared" si="20"/>
      </c>
      <c r="C208" s="9">
        <f t="shared" si="14"/>
      </c>
      <c r="D208" s="10">
        <f t="shared" si="15"/>
      </c>
      <c r="E208" s="10">
        <f t="shared" si="16"/>
      </c>
      <c r="F208" s="10">
        <f t="shared" si="17"/>
      </c>
      <c r="G208" s="10">
        <f t="shared" si="18"/>
      </c>
      <c r="H208" s="20">
        <f t="shared" si="19"/>
      </c>
      <c r="J208" s="7"/>
      <c r="K208" s="7"/>
    </row>
    <row r="209" spans="2:11" ht="12.75">
      <c r="B209" s="19">
        <f t="shared" si="20"/>
      </c>
      <c r="C209" s="9">
        <f t="shared" si="14"/>
      </c>
      <c r="D209" s="10">
        <f t="shared" si="15"/>
      </c>
      <c r="E209" s="10">
        <f t="shared" si="16"/>
      </c>
      <c r="F209" s="10">
        <f t="shared" si="17"/>
      </c>
      <c r="G209" s="10">
        <f t="shared" si="18"/>
      </c>
      <c r="H209" s="20">
        <f t="shared" si="19"/>
      </c>
      <c r="J209" s="7"/>
      <c r="K209" s="7"/>
    </row>
    <row r="210" spans="2:11" ht="12.75">
      <c r="B210" s="19">
        <f t="shared" si="20"/>
      </c>
      <c r="C210" s="9">
        <f aca="true" t="shared" si="21" ref="C210:C273">IF(Loan_Not_Paid*Values_Entered,Payment_Date,"")</f>
      </c>
      <c r="D210" s="10">
        <f aca="true" t="shared" si="22" ref="D210:D273">IF(Loan_Not_Paid*Values_Entered,Beginning_Balance,"")</f>
      </c>
      <c r="E210" s="10">
        <f aca="true" t="shared" si="23" ref="E210:E273">IF(Loan_Not_Paid*Values_Entered,Monthly_Payment,"")</f>
      </c>
      <c r="F210" s="10">
        <f aca="true" t="shared" si="24" ref="F210:F273">IF(Loan_Not_Paid*Values_Entered,Principal,"")</f>
      </c>
      <c r="G210" s="10">
        <f aca="true" t="shared" si="25" ref="G210:G273">IF(Loan_Not_Paid*Values_Entered,Interest,"")</f>
      </c>
      <c r="H210" s="20">
        <f aca="true" t="shared" si="26" ref="H210:H273">IF(Loan_Not_Paid*Values_Entered,Ending_Balance,"")</f>
      </c>
      <c r="J210" s="7"/>
      <c r="K210" s="7"/>
    </row>
    <row r="211" spans="2:11" ht="12.75">
      <c r="B211" s="19">
        <f aca="true" t="shared" si="27" ref="B211:B274">IF(Loan_Not_Paid*Values_Entered,Payment_Number,"")</f>
      </c>
      <c r="C211" s="9">
        <f t="shared" si="21"/>
      </c>
      <c r="D211" s="10">
        <f t="shared" si="22"/>
      </c>
      <c r="E211" s="10">
        <f t="shared" si="23"/>
      </c>
      <c r="F211" s="10">
        <f t="shared" si="24"/>
      </c>
      <c r="G211" s="10">
        <f t="shared" si="25"/>
      </c>
      <c r="H211" s="20">
        <f t="shared" si="26"/>
      </c>
      <c r="J211" s="7"/>
      <c r="K211" s="7"/>
    </row>
    <row r="212" spans="2:11" ht="12.75">
      <c r="B212" s="19">
        <f t="shared" si="27"/>
      </c>
      <c r="C212" s="9">
        <f t="shared" si="21"/>
      </c>
      <c r="D212" s="10">
        <f t="shared" si="22"/>
      </c>
      <c r="E212" s="10">
        <f t="shared" si="23"/>
      </c>
      <c r="F212" s="10">
        <f t="shared" si="24"/>
      </c>
      <c r="G212" s="10">
        <f t="shared" si="25"/>
      </c>
      <c r="H212" s="20">
        <f t="shared" si="26"/>
      </c>
      <c r="J212" s="7"/>
      <c r="K212" s="7"/>
    </row>
    <row r="213" spans="2:11" ht="12.75">
      <c r="B213" s="19">
        <f t="shared" si="27"/>
      </c>
      <c r="C213" s="9">
        <f t="shared" si="21"/>
      </c>
      <c r="D213" s="10">
        <f t="shared" si="22"/>
      </c>
      <c r="E213" s="10">
        <f t="shared" si="23"/>
      </c>
      <c r="F213" s="10">
        <f t="shared" si="24"/>
      </c>
      <c r="G213" s="10">
        <f t="shared" si="25"/>
      </c>
      <c r="H213" s="20">
        <f t="shared" si="26"/>
      </c>
      <c r="J213" s="7"/>
      <c r="K213" s="7"/>
    </row>
    <row r="214" spans="2:11" ht="12.75">
      <c r="B214" s="19">
        <f t="shared" si="27"/>
      </c>
      <c r="C214" s="9">
        <f t="shared" si="21"/>
      </c>
      <c r="D214" s="10">
        <f t="shared" si="22"/>
      </c>
      <c r="E214" s="10">
        <f t="shared" si="23"/>
      </c>
      <c r="F214" s="10">
        <f t="shared" si="24"/>
      </c>
      <c r="G214" s="10">
        <f t="shared" si="25"/>
      </c>
      <c r="H214" s="20">
        <f t="shared" si="26"/>
      </c>
      <c r="J214" s="7"/>
      <c r="K214" s="7"/>
    </row>
    <row r="215" spans="2:11" ht="12.75">
      <c r="B215" s="19">
        <f t="shared" si="27"/>
      </c>
      <c r="C215" s="9">
        <f t="shared" si="21"/>
      </c>
      <c r="D215" s="10">
        <f t="shared" si="22"/>
      </c>
      <c r="E215" s="10">
        <f t="shared" si="23"/>
      </c>
      <c r="F215" s="10">
        <f t="shared" si="24"/>
      </c>
      <c r="G215" s="10">
        <f t="shared" si="25"/>
      </c>
      <c r="H215" s="20">
        <f t="shared" si="26"/>
      </c>
      <c r="J215" s="7"/>
      <c r="K215" s="7"/>
    </row>
    <row r="216" spans="2:11" ht="12.75">
      <c r="B216" s="19">
        <f t="shared" si="27"/>
      </c>
      <c r="C216" s="9">
        <f t="shared" si="21"/>
      </c>
      <c r="D216" s="10">
        <f t="shared" si="22"/>
      </c>
      <c r="E216" s="10">
        <f t="shared" si="23"/>
      </c>
      <c r="F216" s="10">
        <f t="shared" si="24"/>
      </c>
      <c r="G216" s="10">
        <f t="shared" si="25"/>
      </c>
      <c r="H216" s="20">
        <f t="shared" si="26"/>
      </c>
      <c r="J216" s="7"/>
      <c r="K216" s="7"/>
    </row>
    <row r="217" spans="2:11" ht="12.75">
      <c r="B217" s="19">
        <f t="shared" si="27"/>
      </c>
      <c r="C217" s="9">
        <f t="shared" si="21"/>
      </c>
      <c r="D217" s="10">
        <f t="shared" si="22"/>
      </c>
      <c r="E217" s="10">
        <f t="shared" si="23"/>
      </c>
      <c r="F217" s="10">
        <f t="shared" si="24"/>
      </c>
      <c r="G217" s="10">
        <f t="shared" si="25"/>
      </c>
      <c r="H217" s="20">
        <f t="shared" si="26"/>
      </c>
      <c r="J217" s="7"/>
      <c r="K217" s="7"/>
    </row>
    <row r="218" spans="2:11" ht="12.75">
      <c r="B218" s="19">
        <f t="shared" si="27"/>
      </c>
      <c r="C218" s="9">
        <f t="shared" si="21"/>
      </c>
      <c r="D218" s="10">
        <f t="shared" si="22"/>
      </c>
      <c r="E218" s="10">
        <f t="shared" si="23"/>
      </c>
      <c r="F218" s="10">
        <f t="shared" si="24"/>
      </c>
      <c r="G218" s="10">
        <f t="shared" si="25"/>
      </c>
      <c r="H218" s="20">
        <f t="shared" si="26"/>
      </c>
      <c r="J218" s="7"/>
      <c r="K218" s="7"/>
    </row>
    <row r="219" spans="2:11" ht="12.75">
      <c r="B219" s="19">
        <f t="shared" si="27"/>
      </c>
      <c r="C219" s="9">
        <f t="shared" si="21"/>
      </c>
      <c r="D219" s="10">
        <f t="shared" si="22"/>
      </c>
      <c r="E219" s="10">
        <f t="shared" si="23"/>
      </c>
      <c r="F219" s="10">
        <f t="shared" si="24"/>
      </c>
      <c r="G219" s="10">
        <f t="shared" si="25"/>
      </c>
      <c r="H219" s="20">
        <f t="shared" si="26"/>
      </c>
      <c r="J219" s="7"/>
      <c r="K219" s="7"/>
    </row>
    <row r="220" spans="2:11" ht="12.75">
      <c r="B220" s="19">
        <f t="shared" si="27"/>
      </c>
      <c r="C220" s="9">
        <f t="shared" si="21"/>
      </c>
      <c r="D220" s="10">
        <f t="shared" si="22"/>
      </c>
      <c r="E220" s="10">
        <f t="shared" si="23"/>
      </c>
      <c r="F220" s="10">
        <f t="shared" si="24"/>
      </c>
      <c r="G220" s="10">
        <f t="shared" si="25"/>
      </c>
      <c r="H220" s="20">
        <f t="shared" si="26"/>
      </c>
      <c r="J220" s="7"/>
      <c r="K220" s="7"/>
    </row>
    <row r="221" spans="2:11" ht="12.75">
      <c r="B221" s="19">
        <f t="shared" si="27"/>
      </c>
      <c r="C221" s="9">
        <f t="shared" si="21"/>
      </c>
      <c r="D221" s="10">
        <f t="shared" si="22"/>
      </c>
      <c r="E221" s="10">
        <f t="shared" si="23"/>
      </c>
      <c r="F221" s="10">
        <f t="shared" si="24"/>
      </c>
      <c r="G221" s="10">
        <f t="shared" si="25"/>
      </c>
      <c r="H221" s="20">
        <f t="shared" si="26"/>
      </c>
      <c r="J221" s="7"/>
      <c r="K221" s="7"/>
    </row>
    <row r="222" spans="2:11" ht="12.75">
      <c r="B222" s="19">
        <f t="shared" si="27"/>
      </c>
      <c r="C222" s="9">
        <f t="shared" si="21"/>
      </c>
      <c r="D222" s="10">
        <f t="shared" si="22"/>
      </c>
      <c r="E222" s="10">
        <f t="shared" si="23"/>
      </c>
      <c r="F222" s="10">
        <f t="shared" si="24"/>
      </c>
      <c r="G222" s="10">
        <f t="shared" si="25"/>
      </c>
      <c r="H222" s="20">
        <f t="shared" si="26"/>
      </c>
      <c r="J222" s="7"/>
      <c r="K222" s="7"/>
    </row>
    <row r="223" spans="2:11" ht="12.75">
      <c r="B223" s="19">
        <f t="shared" si="27"/>
      </c>
      <c r="C223" s="9">
        <f t="shared" si="21"/>
      </c>
      <c r="D223" s="10">
        <f t="shared" si="22"/>
      </c>
      <c r="E223" s="10">
        <f t="shared" si="23"/>
      </c>
      <c r="F223" s="10">
        <f t="shared" si="24"/>
      </c>
      <c r="G223" s="10">
        <f t="shared" si="25"/>
      </c>
      <c r="H223" s="20">
        <f t="shared" si="26"/>
      </c>
      <c r="J223" s="7"/>
      <c r="K223" s="7"/>
    </row>
    <row r="224" spans="2:11" ht="12.75">
      <c r="B224" s="19">
        <f t="shared" si="27"/>
      </c>
      <c r="C224" s="9">
        <f t="shared" si="21"/>
      </c>
      <c r="D224" s="10">
        <f t="shared" si="22"/>
      </c>
      <c r="E224" s="10">
        <f t="shared" si="23"/>
      </c>
      <c r="F224" s="10">
        <f t="shared" si="24"/>
      </c>
      <c r="G224" s="10">
        <f t="shared" si="25"/>
      </c>
      <c r="H224" s="20">
        <f t="shared" si="26"/>
      </c>
      <c r="J224" s="7"/>
      <c r="K224" s="7"/>
    </row>
    <row r="225" spans="2:11" ht="12.75">
      <c r="B225" s="19">
        <f t="shared" si="27"/>
      </c>
      <c r="C225" s="9">
        <f t="shared" si="21"/>
      </c>
      <c r="D225" s="10">
        <f t="shared" si="22"/>
      </c>
      <c r="E225" s="10">
        <f t="shared" si="23"/>
      </c>
      <c r="F225" s="10">
        <f t="shared" si="24"/>
      </c>
      <c r="G225" s="10">
        <f t="shared" si="25"/>
      </c>
      <c r="H225" s="20">
        <f t="shared" si="26"/>
      </c>
      <c r="J225" s="7"/>
      <c r="K225" s="7"/>
    </row>
    <row r="226" spans="2:11" ht="12.75">
      <c r="B226" s="19">
        <f t="shared" si="27"/>
      </c>
      <c r="C226" s="9">
        <f t="shared" si="21"/>
      </c>
      <c r="D226" s="10">
        <f t="shared" si="22"/>
      </c>
      <c r="E226" s="10">
        <f t="shared" si="23"/>
      </c>
      <c r="F226" s="10">
        <f t="shared" si="24"/>
      </c>
      <c r="G226" s="10">
        <f t="shared" si="25"/>
      </c>
      <c r="H226" s="20">
        <f t="shared" si="26"/>
      </c>
      <c r="J226" s="7"/>
      <c r="K226" s="7"/>
    </row>
    <row r="227" spans="2:11" ht="12.75">
      <c r="B227" s="19">
        <f t="shared" si="27"/>
      </c>
      <c r="C227" s="9">
        <f t="shared" si="21"/>
      </c>
      <c r="D227" s="10">
        <f t="shared" si="22"/>
      </c>
      <c r="E227" s="10">
        <f t="shared" si="23"/>
      </c>
      <c r="F227" s="10">
        <f t="shared" si="24"/>
      </c>
      <c r="G227" s="10">
        <f t="shared" si="25"/>
      </c>
      <c r="H227" s="20">
        <f t="shared" si="26"/>
      </c>
      <c r="J227" s="7"/>
      <c r="K227" s="7"/>
    </row>
    <row r="228" spans="2:11" ht="12.75">
      <c r="B228" s="19">
        <f t="shared" si="27"/>
      </c>
      <c r="C228" s="9">
        <f t="shared" si="21"/>
      </c>
      <c r="D228" s="10">
        <f t="shared" si="22"/>
      </c>
      <c r="E228" s="10">
        <f t="shared" si="23"/>
      </c>
      <c r="F228" s="10">
        <f t="shared" si="24"/>
      </c>
      <c r="G228" s="10">
        <f t="shared" si="25"/>
      </c>
      <c r="H228" s="20">
        <f t="shared" si="26"/>
      </c>
      <c r="J228" s="7"/>
      <c r="K228" s="7"/>
    </row>
    <row r="229" spans="2:11" ht="12.75">
      <c r="B229" s="19">
        <f t="shared" si="27"/>
      </c>
      <c r="C229" s="9">
        <f t="shared" si="21"/>
      </c>
      <c r="D229" s="10">
        <f t="shared" si="22"/>
      </c>
      <c r="E229" s="10">
        <f t="shared" si="23"/>
      </c>
      <c r="F229" s="10">
        <f t="shared" si="24"/>
      </c>
      <c r="G229" s="10">
        <f t="shared" si="25"/>
      </c>
      <c r="H229" s="20">
        <f t="shared" si="26"/>
      </c>
      <c r="J229" s="7"/>
      <c r="K229" s="7"/>
    </row>
    <row r="230" spans="2:11" ht="12.75">
      <c r="B230" s="19">
        <f t="shared" si="27"/>
      </c>
      <c r="C230" s="9">
        <f t="shared" si="21"/>
      </c>
      <c r="D230" s="10">
        <f t="shared" si="22"/>
      </c>
      <c r="E230" s="10">
        <f t="shared" si="23"/>
      </c>
      <c r="F230" s="10">
        <f t="shared" si="24"/>
      </c>
      <c r="G230" s="10">
        <f t="shared" si="25"/>
      </c>
      <c r="H230" s="20">
        <f t="shared" si="26"/>
      </c>
      <c r="J230" s="7"/>
      <c r="K230" s="7"/>
    </row>
    <row r="231" spans="2:11" ht="12.75">
      <c r="B231" s="19">
        <f t="shared" si="27"/>
      </c>
      <c r="C231" s="9">
        <f t="shared" si="21"/>
      </c>
      <c r="D231" s="10">
        <f t="shared" si="22"/>
      </c>
      <c r="E231" s="10">
        <f t="shared" si="23"/>
      </c>
      <c r="F231" s="10">
        <f t="shared" si="24"/>
      </c>
      <c r="G231" s="10">
        <f t="shared" si="25"/>
      </c>
      <c r="H231" s="20">
        <f t="shared" si="26"/>
      </c>
      <c r="J231" s="7"/>
      <c r="K231" s="7"/>
    </row>
    <row r="232" spans="2:11" ht="12.75">
      <c r="B232" s="19">
        <f t="shared" si="27"/>
      </c>
      <c r="C232" s="9">
        <f t="shared" si="21"/>
      </c>
      <c r="D232" s="10">
        <f t="shared" si="22"/>
      </c>
      <c r="E232" s="10">
        <f t="shared" si="23"/>
      </c>
      <c r="F232" s="10">
        <f t="shared" si="24"/>
      </c>
      <c r="G232" s="10">
        <f t="shared" si="25"/>
      </c>
      <c r="H232" s="20">
        <f t="shared" si="26"/>
      </c>
      <c r="J232" s="7"/>
      <c r="K232" s="7"/>
    </row>
    <row r="233" spans="2:11" ht="12.75">
      <c r="B233" s="19">
        <f t="shared" si="27"/>
      </c>
      <c r="C233" s="9">
        <f t="shared" si="21"/>
      </c>
      <c r="D233" s="10">
        <f t="shared" si="22"/>
      </c>
      <c r="E233" s="10">
        <f t="shared" si="23"/>
      </c>
      <c r="F233" s="10">
        <f t="shared" si="24"/>
      </c>
      <c r="G233" s="10">
        <f t="shared" si="25"/>
      </c>
      <c r="H233" s="20">
        <f t="shared" si="26"/>
      </c>
      <c r="J233" s="7"/>
      <c r="K233" s="7"/>
    </row>
    <row r="234" spans="2:11" ht="12.75">
      <c r="B234" s="19">
        <f t="shared" si="27"/>
      </c>
      <c r="C234" s="9">
        <f t="shared" si="21"/>
      </c>
      <c r="D234" s="10">
        <f t="shared" si="22"/>
      </c>
      <c r="E234" s="10">
        <f t="shared" si="23"/>
      </c>
      <c r="F234" s="10">
        <f t="shared" si="24"/>
      </c>
      <c r="G234" s="10">
        <f t="shared" si="25"/>
      </c>
      <c r="H234" s="20">
        <f t="shared" si="26"/>
      </c>
      <c r="J234" s="7"/>
      <c r="K234" s="7"/>
    </row>
    <row r="235" spans="2:11" ht="12.75">
      <c r="B235" s="19">
        <f t="shared" si="27"/>
      </c>
      <c r="C235" s="9">
        <f t="shared" si="21"/>
      </c>
      <c r="D235" s="10">
        <f t="shared" si="22"/>
      </c>
      <c r="E235" s="10">
        <f t="shared" si="23"/>
      </c>
      <c r="F235" s="10">
        <f t="shared" si="24"/>
      </c>
      <c r="G235" s="10">
        <f t="shared" si="25"/>
      </c>
      <c r="H235" s="20">
        <f t="shared" si="26"/>
      </c>
      <c r="J235" s="7"/>
      <c r="K235" s="7"/>
    </row>
    <row r="236" spans="2:11" ht="12.75">
      <c r="B236" s="19">
        <f t="shared" si="27"/>
      </c>
      <c r="C236" s="9">
        <f t="shared" si="21"/>
      </c>
      <c r="D236" s="10">
        <f t="shared" si="22"/>
      </c>
      <c r="E236" s="10">
        <f t="shared" si="23"/>
      </c>
      <c r="F236" s="10">
        <f t="shared" si="24"/>
      </c>
      <c r="G236" s="10">
        <f t="shared" si="25"/>
      </c>
      <c r="H236" s="20">
        <f t="shared" si="26"/>
      </c>
      <c r="J236" s="7"/>
      <c r="K236" s="7"/>
    </row>
    <row r="237" spans="2:11" ht="12.75">
      <c r="B237" s="19">
        <f t="shared" si="27"/>
      </c>
      <c r="C237" s="9">
        <f t="shared" si="21"/>
      </c>
      <c r="D237" s="10">
        <f t="shared" si="22"/>
      </c>
      <c r="E237" s="10">
        <f t="shared" si="23"/>
      </c>
      <c r="F237" s="10">
        <f t="shared" si="24"/>
      </c>
      <c r="G237" s="10">
        <f t="shared" si="25"/>
      </c>
      <c r="H237" s="20">
        <f t="shared" si="26"/>
      </c>
      <c r="J237" s="7"/>
      <c r="K237" s="7"/>
    </row>
    <row r="238" spans="2:11" ht="12.75">
      <c r="B238" s="19">
        <f t="shared" si="27"/>
      </c>
      <c r="C238" s="9">
        <f t="shared" si="21"/>
      </c>
      <c r="D238" s="10">
        <f t="shared" si="22"/>
      </c>
      <c r="E238" s="10">
        <f t="shared" si="23"/>
      </c>
      <c r="F238" s="10">
        <f t="shared" si="24"/>
      </c>
      <c r="G238" s="10">
        <f t="shared" si="25"/>
      </c>
      <c r="H238" s="20">
        <f t="shared" si="26"/>
      </c>
      <c r="J238" s="7"/>
      <c r="K238" s="7"/>
    </row>
    <row r="239" spans="2:11" ht="12.75">
      <c r="B239" s="19">
        <f t="shared" si="27"/>
      </c>
      <c r="C239" s="9">
        <f t="shared" si="21"/>
      </c>
      <c r="D239" s="10">
        <f t="shared" si="22"/>
      </c>
      <c r="E239" s="10">
        <f t="shared" si="23"/>
      </c>
      <c r="F239" s="10">
        <f t="shared" si="24"/>
      </c>
      <c r="G239" s="10">
        <f t="shared" si="25"/>
      </c>
      <c r="H239" s="20">
        <f t="shared" si="26"/>
      </c>
      <c r="J239" s="7"/>
      <c r="K239" s="7"/>
    </row>
    <row r="240" spans="2:11" ht="12.75">
      <c r="B240" s="19">
        <f t="shared" si="27"/>
      </c>
      <c r="C240" s="9">
        <f t="shared" si="21"/>
      </c>
      <c r="D240" s="10">
        <f t="shared" si="22"/>
      </c>
      <c r="E240" s="10">
        <f t="shared" si="23"/>
      </c>
      <c r="F240" s="10">
        <f t="shared" si="24"/>
      </c>
      <c r="G240" s="10">
        <f t="shared" si="25"/>
      </c>
      <c r="H240" s="20">
        <f t="shared" si="26"/>
      </c>
      <c r="J240" s="7"/>
      <c r="K240" s="7"/>
    </row>
    <row r="241" spans="2:11" ht="12.75">
      <c r="B241" s="19">
        <f t="shared" si="27"/>
      </c>
      <c r="C241" s="9">
        <f t="shared" si="21"/>
      </c>
      <c r="D241" s="10">
        <f t="shared" si="22"/>
      </c>
      <c r="E241" s="10">
        <f t="shared" si="23"/>
      </c>
      <c r="F241" s="10">
        <f t="shared" si="24"/>
      </c>
      <c r="G241" s="10">
        <f t="shared" si="25"/>
      </c>
      <c r="H241" s="20">
        <f t="shared" si="26"/>
      </c>
      <c r="J241" s="7"/>
      <c r="K241" s="7"/>
    </row>
    <row r="242" spans="2:11" ht="12.75">
      <c r="B242" s="19">
        <f t="shared" si="27"/>
      </c>
      <c r="C242" s="9">
        <f t="shared" si="21"/>
      </c>
      <c r="D242" s="10">
        <f t="shared" si="22"/>
      </c>
      <c r="E242" s="10">
        <f t="shared" si="23"/>
      </c>
      <c r="F242" s="10">
        <f t="shared" si="24"/>
      </c>
      <c r="G242" s="10">
        <f t="shared" si="25"/>
      </c>
      <c r="H242" s="20">
        <f t="shared" si="26"/>
      </c>
      <c r="J242" s="7"/>
      <c r="K242" s="7"/>
    </row>
    <row r="243" spans="2:11" ht="12.75">
      <c r="B243" s="19">
        <f t="shared" si="27"/>
      </c>
      <c r="C243" s="9">
        <f t="shared" si="21"/>
      </c>
      <c r="D243" s="10">
        <f t="shared" si="22"/>
      </c>
      <c r="E243" s="10">
        <f t="shared" si="23"/>
      </c>
      <c r="F243" s="10">
        <f t="shared" si="24"/>
      </c>
      <c r="G243" s="10">
        <f t="shared" si="25"/>
      </c>
      <c r="H243" s="20">
        <f t="shared" si="26"/>
      </c>
      <c r="J243" s="7"/>
      <c r="K243" s="7"/>
    </row>
    <row r="244" spans="2:11" ht="12.75">
      <c r="B244" s="19">
        <f t="shared" si="27"/>
      </c>
      <c r="C244" s="9">
        <f t="shared" si="21"/>
      </c>
      <c r="D244" s="10">
        <f t="shared" si="22"/>
      </c>
      <c r="E244" s="10">
        <f t="shared" si="23"/>
      </c>
      <c r="F244" s="10">
        <f t="shared" si="24"/>
      </c>
      <c r="G244" s="10">
        <f t="shared" si="25"/>
      </c>
      <c r="H244" s="20">
        <f t="shared" si="26"/>
      </c>
      <c r="J244" s="7"/>
      <c r="K244" s="7"/>
    </row>
    <row r="245" spans="2:11" ht="12.75">
      <c r="B245" s="19">
        <f t="shared" si="27"/>
      </c>
      <c r="C245" s="9">
        <f t="shared" si="21"/>
      </c>
      <c r="D245" s="10">
        <f t="shared" si="22"/>
      </c>
      <c r="E245" s="10">
        <f t="shared" si="23"/>
      </c>
      <c r="F245" s="10">
        <f t="shared" si="24"/>
      </c>
      <c r="G245" s="10">
        <f t="shared" si="25"/>
      </c>
      <c r="H245" s="20">
        <f t="shared" si="26"/>
      </c>
      <c r="J245" s="7"/>
      <c r="K245" s="7"/>
    </row>
    <row r="246" spans="2:11" ht="12.75">
      <c r="B246" s="19">
        <f t="shared" si="27"/>
      </c>
      <c r="C246" s="9">
        <f t="shared" si="21"/>
      </c>
      <c r="D246" s="10">
        <f t="shared" si="22"/>
      </c>
      <c r="E246" s="10">
        <f t="shared" si="23"/>
      </c>
      <c r="F246" s="10">
        <f t="shared" si="24"/>
      </c>
      <c r="G246" s="10">
        <f t="shared" si="25"/>
      </c>
      <c r="H246" s="20">
        <f t="shared" si="26"/>
      </c>
      <c r="J246" s="7"/>
      <c r="K246" s="7"/>
    </row>
    <row r="247" spans="2:11" ht="12.75">
      <c r="B247" s="19">
        <f t="shared" si="27"/>
      </c>
      <c r="C247" s="9">
        <f t="shared" si="21"/>
      </c>
      <c r="D247" s="10">
        <f t="shared" si="22"/>
      </c>
      <c r="E247" s="10">
        <f t="shared" si="23"/>
      </c>
      <c r="F247" s="10">
        <f t="shared" si="24"/>
      </c>
      <c r="G247" s="10">
        <f t="shared" si="25"/>
      </c>
      <c r="H247" s="20">
        <f t="shared" si="26"/>
      </c>
      <c r="J247" s="7"/>
      <c r="K247" s="7"/>
    </row>
    <row r="248" spans="2:11" ht="12.75">
      <c r="B248" s="19">
        <f t="shared" si="27"/>
      </c>
      <c r="C248" s="9">
        <f t="shared" si="21"/>
      </c>
      <c r="D248" s="10">
        <f t="shared" si="22"/>
      </c>
      <c r="E248" s="10">
        <f t="shared" si="23"/>
      </c>
      <c r="F248" s="10">
        <f t="shared" si="24"/>
      </c>
      <c r="G248" s="10">
        <f t="shared" si="25"/>
      </c>
      <c r="H248" s="20">
        <f t="shared" si="26"/>
      </c>
      <c r="J248" s="7"/>
      <c r="K248" s="7"/>
    </row>
    <row r="249" spans="2:11" ht="12.75">
      <c r="B249" s="19">
        <f t="shared" si="27"/>
      </c>
      <c r="C249" s="9">
        <f t="shared" si="21"/>
      </c>
      <c r="D249" s="10">
        <f t="shared" si="22"/>
      </c>
      <c r="E249" s="10">
        <f t="shared" si="23"/>
      </c>
      <c r="F249" s="10">
        <f t="shared" si="24"/>
      </c>
      <c r="G249" s="10">
        <f t="shared" si="25"/>
      </c>
      <c r="H249" s="20">
        <f t="shared" si="26"/>
      </c>
      <c r="J249" s="7"/>
      <c r="K249" s="7"/>
    </row>
    <row r="250" spans="2:11" ht="12.75">
      <c r="B250" s="19">
        <f t="shared" si="27"/>
      </c>
      <c r="C250" s="9">
        <f t="shared" si="21"/>
      </c>
      <c r="D250" s="10">
        <f t="shared" si="22"/>
      </c>
      <c r="E250" s="10">
        <f t="shared" si="23"/>
      </c>
      <c r="F250" s="10">
        <f t="shared" si="24"/>
      </c>
      <c r="G250" s="10">
        <f t="shared" si="25"/>
      </c>
      <c r="H250" s="20">
        <f t="shared" si="26"/>
      </c>
      <c r="J250" s="7"/>
      <c r="K250" s="7"/>
    </row>
    <row r="251" spans="2:11" ht="12.75">
      <c r="B251" s="19">
        <f t="shared" si="27"/>
      </c>
      <c r="C251" s="9">
        <f t="shared" si="21"/>
      </c>
      <c r="D251" s="10">
        <f t="shared" si="22"/>
      </c>
      <c r="E251" s="10">
        <f t="shared" si="23"/>
      </c>
      <c r="F251" s="10">
        <f t="shared" si="24"/>
      </c>
      <c r="G251" s="10">
        <f t="shared" si="25"/>
      </c>
      <c r="H251" s="20">
        <f t="shared" si="26"/>
      </c>
      <c r="J251" s="7"/>
      <c r="K251" s="7"/>
    </row>
    <row r="252" spans="2:11" ht="12.75">
      <c r="B252" s="19">
        <f t="shared" si="27"/>
      </c>
      <c r="C252" s="9">
        <f t="shared" si="21"/>
      </c>
      <c r="D252" s="10">
        <f t="shared" si="22"/>
      </c>
      <c r="E252" s="10">
        <f t="shared" si="23"/>
      </c>
      <c r="F252" s="10">
        <f t="shared" si="24"/>
      </c>
      <c r="G252" s="10">
        <f t="shared" si="25"/>
      </c>
      <c r="H252" s="20">
        <f t="shared" si="26"/>
      </c>
      <c r="J252" s="7"/>
      <c r="K252" s="7"/>
    </row>
    <row r="253" spans="2:11" ht="12.75">
      <c r="B253" s="19">
        <f t="shared" si="27"/>
      </c>
      <c r="C253" s="9">
        <f t="shared" si="21"/>
      </c>
      <c r="D253" s="10">
        <f t="shared" si="22"/>
      </c>
      <c r="E253" s="10">
        <f t="shared" si="23"/>
      </c>
      <c r="F253" s="10">
        <f t="shared" si="24"/>
      </c>
      <c r="G253" s="10">
        <f t="shared" si="25"/>
      </c>
      <c r="H253" s="20">
        <f t="shared" si="26"/>
      </c>
      <c r="J253" s="7"/>
      <c r="K253" s="7"/>
    </row>
    <row r="254" spans="2:11" ht="12.75">
      <c r="B254" s="19">
        <f t="shared" si="27"/>
      </c>
      <c r="C254" s="9">
        <f t="shared" si="21"/>
      </c>
      <c r="D254" s="10">
        <f t="shared" si="22"/>
      </c>
      <c r="E254" s="10">
        <f t="shared" si="23"/>
      </c>
      <c r="F254" s="10">
        <f t="shared" si="24"/>
      </c>
      <c r="G254" s="10">
        <f t="shared" si="25"/>
      </c>
      <c r="H254" s="20">
        <f t="shared" si="26"/>
      </c>
      <c r="J254" s="7"/>
      <c r="K254" s="7"/>
    </row>
    <row r="255" spans="2:11" ht="12.75">
      <c r="B255" s="19">
        <f t="shared" si="27"/>
      </c>
      <c r="C255" s="9">
        <f t="shared" si="21"/>
      </c>
      <c r="D255" s="10">
        <f t="shared" si="22"/>
      </c>
      <c r="E255" s="10">
        <f t="shared" si="23"/>
      </c>
      <c r="F255" s="10">
        <f t="shared" si="24"/>
      </c>
      <c r="G255" s="10">
        <f t="shared" si="25"/>
      </c>
      <c r="H255" s="20">
        <f t="shared" si="26"/>
      </c>
      <c r="J255" s="7"/>
      <c r="K255" s="7"/>
    </row>
    <row r="256" spans="2:11" ht="12.75">
      <c r="B256" s="19">
        <f t="shared" si="27"/>
      </c>
      <c r="C256" s="9">
        <f t="shared" si="21"/>
      </c>
      <c r="D256" s="10">
        <f t="shared" si="22"/>
      </c>
      <c r="E256" s="10">
        <f t="shared" si="23"/>
      </c>
      <c r="F256" s="10">
        <f t="shared" si="24"/>
      </c>
      <c r="G256" s="10">
        <f t="shared" si="25"/>
      </c>
      <c r="H256" s="20">
        <f t="shared" si="26"/>
      </c>
      <c r="J256" s="7"/>
      <c r="K256" s="7"/>
    </row>
    <row r="257" spans="2:11" ht="12.75">
      <c r="B257" s="19">
        <f t="shared" si="27"/>
      </c>
      <c r="C257" s="9">
        <f t="shared" si="21"/>
      </c>
      <c r="D257" s="10">
        <f t="shared" si="22"/>
      </c>
      <c r="E257" s="10">
        <f t="shared" si="23"/>
      </c>
      <c r="F257" s="10">
        <f t="shared" si="24"/>
      </c>
      <c r="G257" s="10">
        <f t="shared" si="25"/>
      </c>
      <c r="H257" s="20">
        <f t="shared" si="26"/>
      </c>
      <c r="J257" s="7"/>
      <c r="K257" s="7"/>
    </row>
    <row r="258" spans="2:11" ht="12.75">
      <c r="B258" s="19">
        <f t="shared" si="27"/>
      </c>
      <c r="C258" s="9">
        <f t="shared" si="21"/>
      </c>
      <c r="D258" s="10">
        <f t="shared" si="22"/>
      </c>
      <c r="E258" s="10">
        <f t="shared" si="23"/>
      </c>
      <c r="F258" s="10">
        <f t="shared" si="24"/>
      </c>
      <c r="G258" s="10">
        <f t="shared" si="25"/>
      </c>
      <c r="H258" s="20">
        <f t="shared" si="26"/>
      </c>
      <c r="J258" s="7"/>
      <c r="K258" s="7"/>
    </row>
    <row r="259" spans="2:11" ht="12.75">
      <c r="B259" s="19">
        <f t="shared" si="27"/>
      </c>
      <c r="C259" s="9">
        <f t="shared" si="21"/>
      </c>
      <c r="D259" s="10">
        <f t="shared" si="22"/>
      </c>
      <c r="E259" s="10">
        <f t="shared" si="23"/>
      </c>
      <c r="F259" s="10">
        <f t="shared" si="24"/>
      </c>
      <c r="G259" s="10">
        <f t="shared" si="25"/>
      </c>
      <c r="H259" s="20">
        <f t="shared" si="26"/>
      </c>
      <c r="J259" s="7"/>
      <c r="K259" s="7"/>
    </row>
    <row r="260" spans="2:11" ht="12.75">
      <c r="B260" s="19">
        <f t="shared" si="27"/>
      </c>
      <c r="C260" s="9">
        <f t="shared" si="21"/>
      </c>
      <c r="D260" s="10">
        <f t="shared" si="22"/>
      </c>
      <c r="E260" s="10">
        <f t="shared" si="23"/>
      </c>
      <c r="F260" s="10">
        <f t="shared" si="24"/>
      </c>
      <c r="G260" s="10">
        <f t="shared" si="25"/>
      </c>
      <c r="H260" s="20">
        <f t="shared" si="26"/>
      </c>
      <c r="J260" s="7"/>
      <c r="K260" s="7"/>
    </row>
    <row r="261" spans="2:11" ht="12.75">
      <c r="B261" s="19">
        <f t="shared" si="27"/>
      </c>
      <c r="C261" s="9">
        <f t="shared" si="21"/>
      </c>
      <c r="D261" s="10">
        <f t="shared" si="22"/>
      </c>
      <c r="E261" s="10">
        <f t="shared" si="23"/>
      </c>
      <c r="F261" s="10">
        <f t="shared" si="24"/>
      </c>
      <c r="G261" s="10">
        <f t="shared" si="25"/>
      </c>
      <c r="H261" s="20">
        <f t="shared" si="26"/>
      </c>
      <c r="J261" s="7"/>
      <c r="K261" s="7"/>
    </row>
    <row r="262" spans="2:11" ht="12.75">
      <c r="B262" s="19">
        <f t="shared" si="27"/>
      </c>
      <c r="C262" s="9">
        <f t="shared" si="21"/>
      </c>
      <c r="D262" s="10">
        <f t="shared" si="22"/>
      </c>
      <c r="E262" s="10">
        <f t="shared" si="23"/>
      </c>
      <c r="F262" s="10">
        <f t="shared" si="24"/>
      </c>
      <c r="G262" s="10">
        <f t="shared" si="25"/>
      </c>
      <c r="H262" s="20">
        <f t="shared" si="26"/>
      </c>
      <c r="J262" s="7"/>
      <c r="K262" s="7"/>
    </row>
    <row r="263" spans="2:11" ht="12.75">
      <c r="B263" s="19">
        <f t="shared" si="27"/>
      </c>
      <c r="C263" s="9">
        <f t="shared" si="21"/>
      </c>
      <c r="D263" s="10">
        <f t="shared" si="22"/>
      </c>
      <c r="E263" s="10">
        <f t="shared" si="23"/>
      </c>
      <c r="F263" s="10">
        <f t="shared" si="24"/>
      </c>
      <c r="G263" s="10">
        <f t="shared" si="25"/>
      </c>
      <c r="H263" s="20">
        <f t="shared" si="26"/>
      </c>
      <c r="J263" s="7"/>
      <c r="K263" s="7"/>
    </row>
    <row r="264" spans="2:11" ht="12.75">
      <c r="B264" s="19">
        <f t="shared" si="27"/>
      </c>
      <c r="C264" s="9">
        <f t="shared" si="21"/>
      </c>
      <c r="D264" s="10">
        <f t="shared" si="22"/>
      </c>
      <c r="E264" s="10">
        <f t="shared" si="23"/>
      </c>
      <c r="F264" s="10">
        <f t="shared" si="24"/>
      </c>
      <c r="G264" s="10">
        <f t="shared" si="25"/>
      </c>
      <c r="H264" s="20">
        <f t="shared" si="26"/>
      </c>
      <c r="J264" s="7"/>
      <c r="K264" s="7"/>
    </row>
    <row r="265" spans="2:11" ht="12.75">
      <c r="B265" s="19">
        <f t="shared" si="27"/>
      </c>
      <c r="C265" s="9">
        <f t="shared" si="21"/>
      </c>
      <c r="D265" s="10">
        <f t="shared" si="22"/>
      </c>
      <c r="E265" s="10">
        <f t="shared" si="23"/>
      </c>
      <c r="F265" s="10">
        <f t="shared" si="24"/>
      </c>
      <c r="G265" s="10">
        <f t="shared" si="25"/>
      </c>
      <c r="H265" s="20">
        <f t="shared" si="26"/>
      </c>
      <c r="J265" s="7"/>
      <c r="K265" s="7"/>
    </row>
    <row r="266" spans="2:11" ht="12.75">
      <c r="B266" s="19">
        <f t="shared" si="27"/>
      </c>
      <c r="C266" s="9">
        <f t="shared" si="21"/>
      </c>
      <c r="D266" s="10">
        <f t="shared" si="22"/>
      </c>
      <c r="E266" s="10">
        <f t="shared" si="23"/>
      </c>
      <c r="F266" s="10">
        <f t="shared" si="24"/>
      </c>
      <c r="G266" s="10">
        <f t="shared" si="25"/>
      </c>
      <c r="H266" s="20">
        <f t="shared" si="26"/>
      </c>
      <c r="J266" s="7"/>
      <c r="K266" s="7"/>
    </row>
    <row r="267" spans="2:11" ht="12.75">
      <c r="B267" s="19">
        <f t="shared" si="27"/>
      </c>
      <c r="C267" s="9">
        <f t="shared" si="21"/>
      </c>
      <c r="D267" s="10">
        <f t="shared" si="22"/>
      </c>
      <c r="E267" s="10">
        <f t="shared" si="23"/>
      </c>
      <c r="F267" s="10">
        <f t="shared" si="24"/>
      </c>
      <c r="G267" s="10">
        <f t="shared" si="25"/>
      </c>
      <c r="H267" s="20">
        <f t="shared" si="26"/>
      </c>
      <c r="J267" s="7"/>
      <c r="K267" s="7"/>
    </row>
    <row r="268" spans="2:11" ht="12.75">
      <c r="B268" s="19">
        <f t="shared" si="27"/>
      </c>
      <c r="C268" s="9">
        <f t="shared" si="21"/>
      </c>
      <c r="D268" s="10">
        <f t="shared" si="22"/>
      </c>
      <c r="E268" s="10">
        <f t="shared" si="23"/>
      </c>
      <c r="F268" s="10">
        <f t="shared" si="24"/>
      </c>
      <c r="G268" s="10">
        <f t="shared" si="25"/>
      </c>
      <c r="H268" s="20">
        <f t="shared" si="26"/>
      </c>
      <c r="J268" s="7"/>
      <c r="K268" s="7"/>
    </row>
    <row r="269" spans="2:11" ht="12.75">
      <c r="B269" s="19">
        <f t="shared" si="27"/>
      </c>
      <c r="C269" s="9">
        <f t="shared" si="21"/>
      </c>
      <c r="D269" s="10">
        <f t="shared" si="22"/>
      </c>
      <c r="E269" s="10">
        <f t="shared" si="23"/>
      </c>
      <c r="F269" s="10">
        <f t="shared" si="24"/>
      </c>
      <c r="G269" s="10">
        <f t="shared" si="25"/>
      </c>
      <c r="H269" s="20">
        <f t="shared" si="26"/>
      </c>
      <c r="J269" s="7"/>
      <c r="K269" s="7"/>
    </row>
    <row r="270" spans="2:11" ht="12.75">
      <c r="B270" s="19">
        <f t="shared" si="27"/>
      </c>
      <c r="C270" s="9">
        <f t="shared" si="21"/>
      </c>
      <c r="D270" s="10">
        <f t="shared" si="22"/>
      </c>
      <c r="E270" s="10">
        <f t="shared" si="23"/>
      </c>
      <c r="F270" s="10">
        <f t="shared" si="24"/>
      </c>
      <c r="G270" s="10">
        <f t="shared" si="25"/>
      </c>
      <c r="H270" s="20">
        <f t="shared" si="26"/>
      </c>
      <c r="J270" s="7"/>
      <c r="K270" s="7"/>
    </row>
    <row r="271" spans="2:11" ht="12.75">
      <c r="B271" s="19">
        <f t="shared" si="27"/>
      </c>
      <c r="C271" s="9">
        <f t="shared" si="21"/>
      </c>
      <c r="D271" s="10">
        <f t="shared" si="22"/>
      </c>
      <c r="E271" s="10">
        <f t="shared" si="23"/>
      </c>
      <c r="F271" s="10">
        <f t="shared" si="24"/>
      </c>
      <c r="G271" s="10">
        <f t="shared" si="25"/>
      </c>
      <c r="H271" s="20">
        <f t="shared" si="26"/>
      </c>
      <c r="J271" s="7"/>
      <c r="K271" s="7"/>
    </row>
    <row r="272" spans="2:11" ht="12.75">
      <c r="B272" s="19">
        <f t="shared" si="27"/>
      </c>
      <c r="C272" s="9">
        <f t="shared" si="21"/>
      </c>
      <c r="D272" s="10">
        <f t="shared" si="22"/>
      </c>
      <c r="E272" s="10">
        <f t="shared" si="23"/>
      </c>
      <c r="F272" s="10">
        <f t="shared" si="24"/>
      </c>
      <c r="G272" s="10">
        <f t="shared" si="25"/>
      </c>
      <c r="H272" s="20">
        <f t="shared" si="26"/>
      </c>
      <c r="J272" s="7"/>
      <c r="K272" s="7"/>
    </row>
    <row r="273" spans="2:11" ht="12.75">
      <c r="B273" s="19">
        <f t="shared" si="27"/>
      </c>
      <c r="C273" s="9">
        <f t="shared" si="21"/>
      </c>
      <c r="D273" s="10">
        <f t="shared" si="22"/>
      </c>
      <c r="E273" s="10">
        <f t="shared" si="23"/>
      </c>
      <c r="F273" s="10">
        <f t="shared" si="24"/>
      </c>
      <c r="G273" s="10">
        <f t="shared" si="25"/>
      </c>
      <c r="H273" s="20">
        <f t="shared" si="26"/>
      </c>
      <c r="J273" s="7"/>
      <c r="K273" s="7"/>
    </row>
    <row r="274" spans="2:11" ht="12.75">
      <c r="B274" s="19">
        <f t="shared" si="27"/>
      </c>
      <c r="C274" s="9">
        <f aca="true" t="shared" si="28" ref="C274:C337">IF(Loan_Not_Paid*Values_Entered,Payment_Date,"")</f>
      </c>
      <c r="D274" s="10">
        <f aca="true" t="shared" si="29" ref="D274:D337">IF(Loan_Not_Paid*Values_Entered,Beginning_Balance,"")</f>
      </c>
      <c r="E274" s="10">
        <f aca="true" t="shared" si="30" ref="E274:E337">IF(Loan_Not_Paid*Values_Entered,Monthly_Payment,"")</f>
      </c>
      <c r="F274" s="10">
        <f aca="true" t="shared" si="31" ref="F274:F337">IF(Loan_Not_Paid*Values_Entered,Principal,"")</f>
      </c>
      <c r="G274" s="10">
        <f aca="true" t="shared" si="32" ref="G274:G337">IF(Loan_Not_Paid*Values_Entered,Interest,"")</f>
      </c>
      <c r="H274" s="20">
        <f aca="true" t="shared" si="33" ref="H274:H337">IF(Loan_Not_Paid*Values_Entered,Ending_Balance,"")</f>
      </c>
      <c r="J274" s="7"/>
      <c r="K274" s="7"/>
    </row>
    <row r="275" spans="2:11" ht="12.75">
      <c r="B275" s="19">
        <f aca="true" t="shared" si="34" ref="B275:B338">IF(Loan_Not_Paid*Values_Entered,Payment_Number,"")</f>
      </c>
      <c r="C275" s="9">
        <f t="shared" si="28"/>
      </c>
      <c r="D275" s="10">
        <f t="shared" si="29"/>
      </c>
      <c r="E275" s="10">
        <f t="shared" si="30"/>
      </c>
      <c r="F275" s="10">
        <f t="shared" si="31"/>
      </c>
      <c r="G275" s="10">
        <f t="shared" si="32"/>
      </c>
      <c r="H275" s="20">
        <f t="shared" si="33"/>
      </c>
      <c r="J275" s="7"/>
      <c r="K275" s="7"/>
    </row>
    <row r="276" spans="2:11" ht="12.75">
      <c r="B276" s="19">
        <f t="shared" si="34"/>
      </c>
      <c r="C276" s="9">
        <f t="shared" si="28"/>
      </c>
      <c r="D276" s="10">
        <f t="shared" si="29"/>
      </c>
      <c r="E276" s="10">
        <f t="shared" si="30"/>
      </c>
      <c r="F276" s="10">
        <f t="shared" si="31"/>
      </c>
      <c r="G276" s="10">
        <f t="shared" si="32"/>
      </c>
      <c r="H276" s="20">
        <f t="shared" si="33"/>
      </c>
      <c r="J276" s="7"/>
      <c r="K276" s="7"/>
    </row>
    <row r="277" spans="2:11" ht="12.75">
      <c r="B277" s="19">
        <f t="shared" si="34"/>
      </c>
      <c r="C277" s="9">
        <f t="shared" si="28"/>
      </c>
      <c r="D277" s="10">
        <f t="shared" si="29"/>
      </c>
      <c r="E277" s="10">
        <f t="shared" si="30"/>
      </c>
      <c r="F277" s="10">
        <f t="shared" si="31"/>
      </c>
      <c r="G277" s="10">
        <f t="shared" si="32"/>
      </c>
      <c r="H277" s="20">
        <f t="shared" si="33"/>
      </c>
      <c r="J277" s="7"/>
      <c r="K277" s="7"/>
    </row>
    <row r="278" spans="2:11" ht="12.75">
      <c r="B278" s="19">
        <f t="shared" si="34"/>
      </c>
      <c r="C278" s="9">
        <f t="shared" si="28"/>
      </c>
      <c r="D278" s="10">
        <f t="shared" si="29"/>
      </c>
      <c r="E278" s="10">
        <f t="shared" si="30"/>
      </c>
      <c r="F278" s="10">
        <f t="shared" si="31"/>
      </c>
      <c r="G278" s="10">
        <f t="shared" si="32"/>
      </c>
      <c r="H278" s="20">
        <f t="shared" si="33"/>
      </c>
      <c r="J278" s="7"/>
      <c r="K278" s="7"/>
    </row>
    <row r="279" spans="2:11" ht="12.75">
      <c r="B279" s="19">
        <f t="shared" si="34"/>
      </c>
      <c r="C279" s="9">
        <f t="shared" si="28"/>
      </c>
      <c r="D279" s="10">
        <f t="shared" si="29"/>
      </c>
      <c r="E279" s="10">
        <f t="shared" si="30"/>
      </c>
      <c r="F279" s="10">
        <f t="shared" si="31"/>
      </c>
      <c r="G279" s="10">
        <f t="shared" si="32"/>
      </c>
      <c r="H279" s="20">
        <f t="shared" si="33"/>
      </c>
      <c r="J279" s="7"/>
      <c r="K279" s="7"/>
    </row>
    <row r="280" spans="2:11" ht="12.75">
      <c r="B280" s="19">
        <f t="shared" si="34"/>
      </c>
      <c r="C280" s="9">
        <f t="shared" si="28"/>
      </c>
      <c r="D280" s="10">
        <f t="shared" si="29"/>
      </c>
      <c r="E280" s="10">
        <f t="shared" si="30"/>
      </c>
      <c r="F280" s="10">
        <f t="shared" si="31"/>
      </c>
      <c r="G280" s="10">
        <f t="shared" si="32"/>
      </c>
      <c r="H280" s="20">
        <f t="shared" si="33"/>
      </c>
      <c r="J280" s="7"/>
      <c r="K280" s="7"/>
    </row>
    <row r="281" spans="2:11" ht="12.75">
      <c r="B281" s="19">
        <f t="shared" si="34"/>
      </c>
      <c r="C281" s="9">
        <f t="shared" si="28"/>
      </c>
      <c r="D281" s="10">
        <f t="shared" si="29"/>
      </c>
      <c r="E281" s="10">
        <f t="shared" si="30"/>
      </c>
      <c r="F281" s="10">
        <f t="shared" si="31"/>
      </c>
      <c r="G281" s="10">
        <f t="shared" si="32"/>
      </c>
      <c r="H281" s="20">
        <f t="shared" si="33"/>
      </c>
      <c r="J281" s="7"/>
      <c r="K281" s="7"/>
    </row>
    <row r="282" spans="2:11" ht="12.75">
      <c r="B282" s="19">
        <f t="shared" si="34"/>
      </c>
      <c r="C282" s="9">
        <f t="shared" si="28"/>
      </c>
      <c r="D282" s="10">
        <f t="shared" si="29"/>
      </c>
      <c r="E282" s="10">
        <f t="shared" si="30"/>
      </c>
      <c r="F282" s="10">
        <f t="shared" si="31"/>
      </c>
      <c r="G282" s="10">
        <f t="shared" si="32"/>
      </c>
      <c r="H282" s="20">
        <f t="shared" si="33"/>
      </c>
      <c r="J282" s="7"/>
      <c r="K282" s="7"/>
    </row>
    <row r="283" spans="2:11" ht="12.75">
      <c r="B283" s="19">
        <f t="shared" si="34"/>
      </c>
      <c r="C283" s="9">
        <f t="shared" si="28"/>
      </c>
      <c r="D283" s="10">
        <f t="shared" si="29"/>
      </c>
      <c r="E283" s="10">
        <f t="shared" si="30"/>
      </c>
      <c r="F283" s="10">
        <f t="shared" si="31"/>
      </c>
      <c r="G283" s="10">
        <f t="shared" si="32"/>
      </c>
      <c r="H283" s="20">
        <f t="shared" si="33"/>
      </c>
      <c r="J283" s="7"/>
      <c r="K283" s="7"/>
    </row>
    <row r="284" spans="2:11" ht="12.75">
      <c r="B284" s="19">
        <f t="shared" si="34"/>
      </c>
      <c r="C284" s="9">
        <f t="shared" si="28"/>
      </c>
      <c r="D284" s="10">
        <f t="shared" si="29"/>
      </c>
      <c r="E284" s="10">
        <f t="shared" si="30"/>
      </c>
      <c r="F284" s="10">
        <f t="shared" si="31"/>
      </c>
      <c r="G284" s="10">
        <f t="shared" si="32"/>
      </c>
      <c r="H284" s="20">
        <f t="shared" si="33"/>
      </c>
      <c r="J284" s="7"/>
      <c r="K284" s="7"/>
    </row>
    <row r="285" spans="2:11" ht="12.75">
      <c r="B285" s="19">
        <f t="shared" si="34"/>
      </c>
      <c r="C285" s="9">
        <f t="shared" si="28"/>
      </c>
      <c r="D285" s="10">
        <f t="shared" si="29"/>
      </c>
      <c r="E285" s="10">
        <f t="shared" si="30"/>
      </c>
      <c r="F285" s="10">
        <f t="shared" si="31"/>
      </c>
      <c r="G285" s="10">
        <f t="shared" si="32"/>
      </c>
      <c r="H285" s="20">
        <f t="shared" si="33"/>
      </c>
      <c r="J285" s="7"/>
      <c r="K285" s="7"/>
    </row>
    <row r="286" spans="2:11" ht="12.75">
      <c r="B286" s="19">
        <f t="shared" si="34"/>
      </c>
      <c r="C286" s="9">
        <f t="shared" si="28"/>
      </c>
      <c r="D286" s="10">
        <f t="shared" si="29"/>
      </c>
      <c r="E286" s="10">
        <f t="shared" si="30"/>
      </c>
      <c r="F286" s="10">
        <f t="shared" si="31"/>
      </c>
      <c r="G286" s="10">
        <f t="shared" si="32"/>
      </c>
      <c r="H286" s="20">
        <f t="shared" si="33"/>
      </c>
      <c r="J286" s="7"/>
      <c r="K286" s="7"/>
    </row>
    <row r="287" spans="2:11" ht="12.75">
      <c r="B287" s="19">
        <f t="shared" si="34"/>
      </c>
      <c r="C287" s="9">
        <f t="shared" si="28"/>
      </c>
      <c r="D287" s="10">
        <f t="shared" si="29"/>
      </c>
      <c r="E287" s="10">
        <f t="shared" si="30"/>
      </c>
      <c r="F287" s="10">
        <f t="shared" si="31"/>
      </c>
      <c r="G287" s="10">
        <f t="shared" si="32"/>
      </c>
      <c r="H287" s="20">
        <f t="shared" si="33"/>
      </c>
      <c r="J287" s="7"/>
      <c r="K287" s="7"/>
    </row>
    <row r="288" spans="2:11" ht="12.75">
      <c r="B288" s="19">
        <f t="shared" si="34"/>
      </c>
      <c r="C288" s="9">
        <f t="shared" si="28"/>
      </c>
      <c r="D288" s="10">
        <f t="shared" si="29"/>
      </c>
      <c r="E288" s="10">
        <f t="shared" si="30"/>
      </c>
      <c r="F288" s="10">
        <f t="shared" si="31"/>
      </c>
      <c r="G288" s="10">
        <f t="shared" si="32"/>
      </c>
      <c r="H288" s="20">
        <f t="shared" si="33"/>
      </c>
      <c r="J288" s="7"/>
      <c r="K288" s="7"/>
    </row>
    <row r="289" spans="2:11" ht="12.75">
      <c r="B289" s="19">
        <f t="shared" si="34"/>
      </c>
      <c r="C289" s="9">
        <f t="shared" si="28"/>
      </c>
      <c r="D289" s="10">
        <f t="shared" si="29"/>
      </c>
      <c r="E289" s="10">
        <f t="shared" si="30"/>
      </c>
      <c r="F289" s="10">
        <f t="shared" si="31"/>
      </c>
      <c r="G289" s="10">
        <f t="shared" si="32"/>
      </c>
      <c r="H289" s="20">
        <f t="shared" si="33"/>
      </c>
      <c r="J289" s="7"/>
      <c r="K289" s="7"/>
    </row>
    <row r="290" spans="2:11" ht="12.75">
      <c r="B290" s="19">
        <f t="shared" si="34"/>
      </c>
      <c r="C290" s="9">
        <f t="shared" si="28"/>
      </c>
      <c r="D290" s="10">
        <f t="shared" si="29"/>
      </c>
      <c r="E290" s="10">
        <f t="shared" si="30"/>
      </c>
      <c r="F290" s="10">
        <f t="shared" si="31"/>
      </c>
      <c r="G290" s="10">
        <f t="shared" si="32"/>
      </c>
      <c r="H290" s="20">
        <f t="shared" si="33"/>
      </c>
      <c r="J290" s="7"/>
      <c r="K290" s="7"/>
    </row>
    <row r="291" spans="2:11" ht="12.75">
      <c r="B291" s="19">
        <f t="shared" si="34"/>
      </c>
      <c r="C291" s="9">
        <f t="shared" si="28"/>
      </c>
      <c r="D291" s="10">
        <f t="shared" si="29"/>
      </c>
      <c r="E291" s="10">
        <f t="shared" si="30"/>
      </c>
      <c r="F291" s="10">
        <f t="shared" si="31"/>
      </c>
      <c r="G291" s="10">
        <f t="shared" si="32"/>
      </c>
      <c r="H291" s="20">
        <f t="shared" si="33"/>
      </c>
      <c r="J291" s="7"/>
      <c r="K291" s="7"/>
    </row>
    <row r="292" spans="2:11" ht="12.75">
      <c r="B292" s="19">
        <f t="shared" si="34"/>
      </c>
      <c r="C292" s="9">
        <f t="shared" si="28"/>
      </c>
      <c r="D292" s="10">
        <f t="shared" si="29"/>
      </c>
      <c r="E292" s="10">
        <f t="shared" si="30"/>
      </c>
      <c r="F292" s="10">
        <f t="shared" si="31"/>
      </c>
      <c r="G292" s="10">
        <f t="shared" si="32"/>
      </c>
      <c r="H292" s="20">
        <f t="shared" si="33"/>
      </c>
      <c r="J292" s="7"/>
      <c r="K292" s="7"/>
    </row>
    <row r="293" spans="2:11" ht="12.75">
      <c r="B293" s="19">
        <f t="shared" si="34"/>
      </c>
      <c r="C293" s="9">
        <f t="shared" si="28"/>
      </c>
      <c r="D293" s="10">
        <f t="shared" si="29"/>
      </c>
      <c r="E293" s="10">
        <f t="shared" si="30"/>
      </c>
      <c r="F293" s="10">
        <f t="shared" si="31"/>
      </c>
      <c r="G293" s="10">
        <f t="shared" si="32"/>
      </c>
      <c r="H293" s="20">
        <f t="shared" si="33"/>
      </c>
      <c r="J293" s="7"/>
      <c r="K293" s="7"/>
    </row>
    <row r="294" spans="2:11" ht="12.75">
      <c r="B294" s="19">
        <f t="shared" si="34"/>
      </c>
      <c r="C294" s="9">
        <f t="shared" si="28"/>
      </c>
      <c r="D294" s="10">
        <f t="shared" si="29"/>
      </c>
      <c r="E294" s="10">
        <f t="shared" si="30"/>
      </c>
      <c r="F294" s="10">
        <f t="shared" si="31"/>
      </c>
      <c r="G294" s="10">
        <f t="shared" si="32"/>
      </c>
      <c r="H294" s="20">
        <f t="shared" si="33"/>
      </c>
      <c r="J294" s="7"/>
      <c r="K294" s="7"/>
    </row>
    <row r="295" spans="2:11" ht="12.75">
      <c r="B295" s="19">
        <f t="shared" si="34"/>
      </c>
      <c r="C295" s="9">
        <f t="shared" si="28"/>
      </c>
      <c r="D295" s="10">
        <f t="shared" si="29"/>
      </c>
      <c r="E295" s="10">
        <f t="shared" si="30"/>
      </c>
      <c r="F295" s="10">
        <f t="shared" si="31"/>
      </c>
      <c r="G295" s="10">
        <f t="shared" si="32"/>
      </c>
      <c r="H295" s="20">
        <f t="shared" si="33"/>
      </c>
      <c r="J295" s="7"/>
      <c r="K295" s="7"/>
    </row>
    <row r="296" spans="2:11" ht="12.75">
      <c r="B296" s="19">
        <f t="shared" si="34"/>
      </c>
      <c r="C296" s="9">
        <f t="shared" si="28"/>
      </c>
      <c r="D296" s="10">
        <f t="shared" si="29"/>
      </c>
      <c r="E296" s="10">
        <f t="shared" si="30"/>
      </c>
      <c r="F296" s="10">
        <f t="shared" si="31"/>
      </c>
      <c r="G296" s="10">
        <f t="shared" si="32"/>
      </c>
      <c r="H296" s="20">
        <f t="shared" si="33"/>
      </c>
      <c r="J296" s="7"/>
      <c r="K296" s="7"/>
    </row>
    <row r="297" spans="2:11" ht="12.75">
      <c r="B297" s="19">
        <f t="shared" si="34"/>
      </c>
      <c r="C297" s="9">
        <f t="shared" si="28"/>
      </c>
      <c r="D297" s="10">
        <f t="shared" si="29"/>
      </c>
      <c r="E297" s="10">
        <f t="shared" si="30"/>
      </c>
      <c r="F297" s="10">
        <f t="shared" si="31"/>
      </c>
      <c r="G297" s="10">
        <f t="shared" si="32"/>
      </c>
      <c r="H297" s="20">
        <f t="shared" si="33"/>
      </c>
      <c r="J297" s="7"/>
      <c r="K297" s="7"/>
    </row>
    <row r="298" spans="2:11" ht="12.75">
      <c r="B298" s="19">
        <f t="shared" si="34"/>
      </c>
      <c r="C298" s="9">
        <f t="shared" si="28"/>
      </c>
      <c r="D298" s="10">
        <f t="shared" si="29"/>
      </c>
      <c r="E298" s="10">
        <f t="shared" si="30"/>
      </c>
      <c r="F298" s="10">
        <f t="shared" si="31"/>
      </c>
      <c r="G298" s="10">
        <f t="shared" si="32"/>
      </c>
      <c r="H298" s="20">
        <f t="shared" si="33"/>
      </c>
      <c r="J298" s="7"/>
      <c r="K298" s="7"/>
    </row>
    <row r="299" spans="2:11" ht="12.75">
      <c r="B299" s="19">
        <f t="shared" si="34"/>
      </c>
      <c r="C299" s="9">
        <f t="shared" si="28"/>
      </c>
      <c r="D299" s="10">
        <f t="shared" si="29"/>
      </c>
      <c r="E299" s="10">
        <f t="shared" si="30"/>
      </c>
      <c r="F299" s="10">
        <f t="shared" si="31"/>
      </c>
      <c r="G299" s="10">
        <f t="shared" si="32"/>
      </c>
      <c r="H299" s="20">
        <f t="shared" si="33"/>
      </c>
      <c r="J299" s="7"/>
      <c r="K299" s="7"/>
    </row>
    <row r="300" spans="2:11" ht="12.75">
      <c r="B300" s="19">
        <f t="shared" si="34"/>
      </c>
      <c r="C300" s="9">
        <f t="shared" si="28"/>
      </c>
      <c r="D300" s="10">
        <f t="shared" si="29"/>
      </c>
      <c r="E300" s="10">
        <f t="shared" si="30"/>
      </c>
      <c r="F300" s="10">
        <f t="shared" si="31"/>
      </c>
      <c r="G300" s="10">
        <f t="shared" si="32"/>
      </c>
      <c r="H300" s="20">
        <f t="shared" si="33"/>
      </c>
      <c r="J300" s="7"/>
      <c r="K300" s="7"/>
    </row>
    <row r="301" spans="2:11" ht="12.75">
      <c r="B301" s="19">
        <f t="shared" si="34"/>
      </c>
      <c r="C301" s="9">
        <f t="shared" si="28"/>
      </c>
      <c r="D301" s="10">
        <f t="shared" si="29"/>
      </c>
      <c r="E301" s="10">
        <f t="shared" si="30"/>
      </c>
      <c r="F301" s="10">
        <f t="shared" si="31"/>
      </c>
      <c r="G301" s="10">
        <f t="shared" si="32"/>
      </c>
      <c r="H301" s="20">
        <f t="shared" si="33"/>
      </c>
      <c r="J301" s="7"/>
      <c r="K301" s="7"/>
    </row>
    <row r="302" spans="2:11" ht="12.75">
      <c r="B302" s="19">
        <f t="shared" si="34"/>
      </c>
      <c r="C302" s="9">
        <f t="shared" si="28"/>
      </c>
      <c r="D302" s="10">
        <f t="shared" si="29"/>
      </c>
      <c r="E302" s="10">
        <f t="shared" si="30"/>
      </c>
      <c r="F302" s="10">
        <f t="shared" si="31"/>
      </c>
      <c r="G302" s="10">
        <f t="shared" si="32"/>
      </c>
      <c r="H302" s="20">
        <f t="shared" si="33"/>
      </c>
      <c r="J302" s="7"/>
      <c r="K302" s="7"/>
    </row>
    <row r="303" spans="2:11" ht="12.75">
      <c r="B303" s="19">
        <f t="shared" si="34"/>
      </c>
      <c r="C303" s="9">
        <f t="shared" si="28"/>
      </c>
      <c r="D303" s="10">
        <f t="shared" si="29"/>
      </c>
      <c r="E303" s="10">
        <f t="shared" si="30"/>
      </c>
      <c r="F303" s="10">
        <f t="shared" si="31"/>
      </c>
      <c r="G303" s="10">
        <f t="shared" si="32"/>
      </c>
      <c r="H303" s="20">
        <f t="shared" si="33"/>
      </c>
      <c r="J303" s="7"/>
      <c r="K303" s="7"/>
    </row>
    <row r="304" spans="2:11" ht="12.75">
      <c r="B304" s="19">
        <f t="shared" si="34"/>
      </c>
      <c r="C304" s="9">
        <f t="shared" si="28"/>
      </c>
      <c r="D304" s="10">
        <f t="shared" si="29"/>
      </c>
      <c r="E304" s="10">
        <f t="shared" si="30"/>
      </c>
      <c r="F304" s="10">
        <f t="shared" si="31"/>
      </c>
      <c r="G304" s="10">
        <f t="shared" si="32"/>
      </c>
      <c r="H304" s="20">
        <f t="shared" si="33"/>
      </c>
      <c r="J304" s="7"/>
      <c r="K304" s="7"/>
    </row>
    <row r="305" spans="2:11" ht="12.75">
      <c r="B305" s="19">
        <f t="shared" si="34"/>
      </c>
      <c r="C305" s="9">
        <f t="shared" si="28"/>
      </c>
      <c r="D305" s="10">
        <f t="shared" si="29"/>
      </c>
      <c r="E305" s="10">
        <f t="shared" si="30"/>
      </c>
      <c r="F305" s="10">
        <f t="shared" si="31"/>
      </c>
      <c r="G305" s="10">
        <f t="shared" si="32"/>
      </c>
      <c r="H305" s="20">
        <f t="shared" si="33"/>
      </c>
      <c r="J305" s="7"/>
      <c r="K305" s="7"/>
    </row>
    <row r="306" spans="2:11" ht="12.75">
      <c r="B306" s="19">
        <f t="shared" si="34"/>
      </c>
      <c r="C306" s="9">
        <f t="shared" si="28"/>
      </c>
      <c r="D306" s="10">
        <f t="shared" si="29"/>
      </c>
      <c r="E306" s="10">
        <f t="shared" si="30"/>
      </c>
      <c r="F306" s="10">
        <f t="shared" si="31"/>
      </c>
      <c r="G306" s="10">
        <f t="shared" si="32"/>
      </c>
      <c r="H306" s="20">
        <f t="shared" si="33"/>
      </c>
      <c r="J306" s="7"/>
      <c r="K306" s="7"/>
    </row>
    <row r="307" spans="2:11" ht="12.75">
      <c r="B307" s="19">
        <f t="shared" si="34"/>
      </c>
      <c r="C307" s="9">
        <f t="shared" si="28"/>
      </c>
      <c r="D307" s="10">
        <f t="shared" si="29"/>
      </c>
      <c r="E307" s="10">
        <f t="shared" si="30"/>
      </c>
      <c r="F307" s="10">
        <f t="shared" si="31"/>
      </c>
      <c r="G307" s="10">
        <f t="shared" si="32"/>
      </c>
      <c r="H307" s="20">
        <f t="shared" si="33"/>
      </c>
      <c r="J307" s="7"/>
      <c r="K307" s="7"/>
    </row>
    <row r="308" spans="2:11" ht="12.75">
      <c r="B308" s="19">
        <f t="shared" si="34"/>
      </c>
      <c r="C308" s="9">
        <f t="shared" si="28"/>
      </c>
      <c r="D308" s="10">
        <f t="shared" si="29"/>
      </c>
      <c r="E308" s="10">
        <f t="shared" si="30"/>
      </c>
      <c r="F308" s="10">
        <f t="shared" si="31"/>
      </c>
      <c r="G308" s="10">
        <f t="shared" si="32"/>
      </c>
      <c r="H308" s="20">
        <f t="shared" si="33"/>
      </c>
      <c r="J308" s="7"/>
      <c r="K308" s="7"/>
    </row>
    <row r="309" spans="2:11" ht="12.75">
      <c r="B309" s="19">
        <f t="shared" si="34"/>
      </c>
      <c r="C309" s="9">
        <f t="shared" si="28"/>
      </c>
      <c r="D309" s="10">
        <f t="shared" si="29"/>
      </c>
      <c r="E309" s="10">
        <f t="shared" si="30"/>
      </c>
      <c r="F309" s="10">
        <f t="shared" si="31"/>
      </c>
      <c r="G309" s="10">
        <f t="shared" si="32"/>
      </c>
      <c r="H309" s="20">
        <f t="shared" si="33"/>
      </c>
      <c r="J309" s="7"/>
      <c r="K309" s="7"/>
    </row>
    <row r="310" spans="2:11" ht="12.75">
      <c r="B310" s="19">
        <f t="shared" si="34"/>
      </c>
      <c r="C310" s="9">
        <f t="shared" si="28"/>
      </c>
      <c r="D310" s="10">
        <f t="shared" si="29"/>
      </c>
      <c r="E310" s="10">
        <f t="shared" si="30"/>
      </c>
      <c r="F310" s="10">
        <f t="shared" si="31"/>
      </c>
      <c r="G310" s="10">
        <f t="shared" si="32"/>
      </c>
      <c r="H310" s="20">
        <f t="shared" si="33"/>
      </c>
      <c r="J310" s="7"/>
      <c r="K310" s="7"/>
    </row>
    <row r="311" spans="2:11" ht="12.75">
      <c r="B311" s="19">
        <f t="shared" si="34"/>
      </c>
      <c r="C311" s="9">
        <f t="shared" si="28"/>
      </c>
      <c r="D311" s="10">
        <f t="shared" si="29"/>
      </c>
      <c r="E311" s="10">
        <f t="shared" si="30"/>
      </c>
      <c r="F311" s="10">
        <f t="shared" si="31"/>
      </c>
      <c r="G311" s="10">
        <f t="shared" si="32"/>
      </c>
      <c r="H311" s="20">
        <f t="shared" si="33"/>
      </c>
      <c r="J311" s="7"/>
      <c r="K311" s="7"/>
    </row>
    <row r="312" spans="2:11" ht="12.75">
      <c r="B312" s="19">
        <f t="shared" si="34"/>
      </c>
      <c r="C312" s="9">
        <f t="shared" si="28"/>
      </c>
      <c r="D312" s="10">
        <f t="shared" si="29"/>
      </c>
      <c r="E312" s="10">
        <f t="shared" si="30"/>
      </c>
      <c r="F312" s="10">
        <f t="shared" si="31"/>
      </c>
      <c r="G312" s="10">
        <f t="shared" si="32"/>
      </c>
      <c r="H312" s="20">
        <f t="shared" si="33"/>
      </c>
      <c r="J312" s="7"/>
      <c r="K312" s="7"/>
    </row>
    <row r="313" spans="2:11" ht="12.75">
      <c r="B313" s="19">
        <f t="shared" si="34"/>
      </c>
      <c r="C313" s="9">
        <f t="shared" si="28"/>
      </c>
      <c r="D313" s="10">
        <f t="shared" si="29"/>
      </c>
      <c r="E313" s="10">
        <f t="shared" si="30"/>
      </c>
      <c r="F313" s="10">
        <f t="shared" si="31"/>
      </c>
      <c r="G313" s="10">
        <f t="shared" si="32"/>
      </c>
      <c r="H313" s="20">
        <f t="shared" si="33"/>
      </c>
      <c r="J313" s="7"/>
      <c r="K313" s="7"/>
    </row>
    <row r="314" spans="2:11" ht="12.75">
      <c r="B314" s="19">
        <f t="shared" si="34"/>
      </c>
      <c r="C314" s="9">
        <f t="shared" si="28"/>
      </c>
      <c r="D314" s="10">
        <f t="shared" si="29"/>
      </c>
      <c r="E314" s="10">
        <f t="shared" si="30"/>
      </c>
      <c r="F314" s="10">
        <f t="shared" si="31"/>
      </c>
      <c r="G314" s="10">
        <f t="shared" si="32"/>
      </c>
      <c r="H314" s="20">
        <f t="shared" si="33"/>
      </c>
      <c r="J314" s="7"/>
      <c r="K314" s="7"/>
    </row>
    <row r="315" spans="2:11" ht="12.75">
      <c r="B315" s="19">
        <f t="shared" si="34"/>
      </c>
      <c r="C315" s="9">
        <f t="shared" si="28"/>
      </c>
      <c r="D315" s="10">
        <f t="shared" si="29"/>
      </c>
      <c r="E315" s="10">
        <f t="shared" si="30"/>
      </c>
      <c r="F315" s="10">
        <f t="shared" si="31"/>
      </c>
      <c r="G315" s="10">
        <f t="shared" si="32"/>
      </c>
      <c r="H315" s="20">
        <f t="shared" si="33"/>
      </c>
      <c r="J315" s="7"/>
      <c r="K315" s="7"/>
    </row>
    <row r="316" spans="2:11" ht="12.75">
      <c r="B316" s="19">
        <f t="shared" si="34"/>
      </c>
      <c r="C316" s="9">
        <f t="shared" si="28"/>
      </c>
      <c r="D316" s="10">
        <f t="shared" si="29"/>
      </c>
      <c r="E316" s="10">
        <f t="shared" si="30"/>
      </c>
      <c r="F316" s="10">
        <f t="shared" si="31"/>
      </c>
      <c r="G316" s="10">
        <f t="shared" si="32"/>
      </c>
      <c r="H316" s="20">
        <f t="shared" si="33"/>
      </c>
      <c r="J316" s="7"/>
      <c r="K316" s="7"/>
    </row>
    <row r="317" spans="2:11" ht="12.75">
      <c r="B317" s="19">
        <f t="shared" si="34"/>
      </c>
      <c r="C317" s="9">
        <f t="shared" si="28"/>
      </c>
      <c r="D317" s="10">
        <f t="shared" si="29"/>
      </c>
      <c r="E317" s="10">
        <f t="shared" si="30"/>
      </c>
      <c r="F317" s="10">
        <f t="shared" si="31"/>
      </c>
      <c r="G317" s="10">
        <f t="shared" si="32"/>
      </c>
      <c r="H317" s="20">
        <f t="shared" si="33"/>
      </c>
      <c r="J317" s="7"/>
      <c r="K317" s="7"/>
    </row>
    <row r="318" spans="2:11" ht="12.75">
      <c r="B318" s="19">
        <f t="shared" si="34"/>
      </c>
      <c r="C318" s="9">
        <f t="shared" si="28"/>
      </c>
      <c r="D318" s="10">
        <f t="shared" si="29"/>
      </c>
      <c r="E318" s="10">
        <f t="shared" si="30"/>
      </c>
      <c r="F318" s="10">
        <f t="shared" si="31"/>
      </c>
      <c r="G318" s="10">
        <f t="shared" si="32"/>
      </c>
      <c r="H318" s="20">
        <f t="shared" si="33"/>
      </c>
      <c r="J318" s="7"/>
      <c r="K318" s="7"/>
    </row>
    <row r="319" spans="2:11" ht="12.75">
      <c r="B319" s="19">
        <f t="shared" si="34"/>
      </c>
      <c r="C319" s="9">
        <f t="shared" si="28"/>
      </c>
      <c r="D319" s="10">
        <f t="shared" si="29"/>
      </c>
      <c r="E319" s="10">
        <f t="shared" si="30"/>
      </c>
      <c r="F319" s="10">
        <f t="shared" si="31"/>
      </c>
      <c r="G319" s="10">
        <f t="shared" si="32"/>
      </c>
      <c r="H319" s="20">
        <f t="shared" si="33"/>
      </c>
      <c r="J319" s="7"/>
      <c r="K319" s="7"/>
    </row>
    <row r="320" spans="2:11" ht="12.75">
      <c r="B320" s="19">
        <f t="shared" si="34"/>
      </c>
      <c r="C320" s="9">
        <f t="shared" si="28"/>
      </c>
      <c r="D320" s="10">
        <f t="shared" si="29"/>
      </c>
      <c r="E320" s="10">
        <f t="shared" si="30"/>
      </c>
      <c r="F320" s="10">
        <f t="shared" si="31"/>
      </c>
      <c r="G320" s="10">
        <f t="shared" si="32"/>
      </c>
      <c r="H320" s="20">
        <f t="shared" si="33"/>
      </c>
      <c r="J320" s="7"/>
      <c r="K320" s="7"/>
    </row>
    <row r="321" spans="2:11" ht="12.75">
      <c r="B321" s="19">
        <f t="shared" si="34"/>
      </c>
      <c r="C321" s="9">
        <f t="shared" si="28"/>
      </c>
      <c r="D321" s="10">
        <f t="shared" si="29"/>
      </c>
      <c r="E321" s="10">
        <f t="shared" si="30"/>
      </c>
      <c r="F321" s="10">
        <f t="shared" si="31"/>
      </c>
      <c r="G321" s="10">
        <f t="shared" si="32"/>
      </c>
      <c r="H321" s="20">
        <f t="shared" si="33"/>
      </c>
      <c r="J321" s="7"/>
      <c r="K321" s="7"/>
    </row>
    <row r="322" spans="2:11" ht="12.75">
      <c r="B322" s="19">
        <f t="shared" si="34"/>
      </c>
      <c r="C322" s="9">
        <f t="shared" si="28"/>
      </c>
      <c r="D322" s="10">
        <f t="shared" si="29"/>
      </c>
      <c r="E322" s="10">
        <f t="shared" si="30"/>
      </c>
      <c r="F322" s="10">
        <f t="shared" si="31"/>
      </c>
      <c r="G322" s="10">
        <f t="shared" si="32"/>
      </c>
      <c r="H322" s="20">
        <f t="shared" si="33"/>
      </c>
      <c r="J322" s="7"/>
      <c r="K322" s="7"/>
    </row>
    <row r="323" spans="2:11" ht="12.75">
      <c r="B323" s="19">
        <f t="shared" si="34"/>
      </c>
      <c r="C323" s="9">
        <f t="shared" si="28"/>
      </c>
      <c r="D323" s="10">
        <f t="shared" si="29"/>
      </c>
      <c r="E323" s="10">
        <f t="shared" si="30"/>
      </c>
      <c r="F323" s="10">
        <f t="shared" si="31"/>
      </c>
      <c r="G323" s="10">
        <f t="shared" si="32"/>
      </c>
      <c r="H323" s="20">
        <f t="shared" si="33"/>
      </c>
      <c r="J323" s="7"/>
      <c r="K323" s="7"/>
    </row>
    <row r="324" spans="2:11" ht="12.75">
      <c r="B324" s="19">
        <f t="shared" si="34"/>
      </c>
      <c r="C324" s="9">
        <f t="shared" si="28"/>
      </c>
      <c r="D324" s="10">
        <f t="shared" si="29"/>
      </c>
      <c r="E324" s="10">
        <f t="shared" si="30"/>
      </c>
      <c r="F324" s="10">
        <f t="shared" si="31"/>
      </c>
      <c r="G324" s="10">
        <f t="shared" si="32"/>
      </c>
      <c r="H324" s="20">
        <f t="shared" si="33"/>
      </c>
      <c r="J324" s="7"/>
      <c r="K324" s="7"/>
    </row>
    <row r="325" spans="2:11" ht="12.75">
      <c r="B325" s="19">
        <f t="shared" si="34"/>
      </c>
      <c r="C325" s="9">
        <f t="shared" si="28"/>
      </c>
      <c r="D325" s="10">
        <f t="shared" si="29"/>
      </c>
      <c r="E325" s="10">
        <f t="shared" si="30"/>
      </c>
      <c r="F325" s="10">
        <f t="shared" si="31"/>
      </c>
      <c r="G325" s="10">
        <f t="shared" si="32"/>
      </c>
      <c r="H325" s="20">
        <f t="shared" si="33"/>
      </c>
      <c r="J325" s="7"/>
      <c r="K325" s="7"/>
    </row>
    <row r="326" spans="2:11" ht="12.75">
      <c r="B326" s="19">
        <f t="shared" si="34"/>
      </c>
      <c r="C326" s="9">
        <f t="shared" si="28"/>
      </c>
      <c r="D326" s="10">
        <f t="shared" si="29"/>
      </c>
      <c r="E326" s="10">
        <f t="shared" si="30"/>
      </c>
      <c r="F326" s="10">
        <f t="shared" si="31"/>
      </c>
      <c r="G326" s="10">
        <f t="shared" si="32"/>
      </c>
      <c r="H326" s="20">
        <f t="shared" si="33"/>
      </c>
      <c r="J326" s="7"/>
      <c r="K326" s="7"/>
    </row>
    <row r="327" spans="2:11" ht="12.75">
      <c r="B327" s="19">
        <f t="shared" si="34"/>
      </c>
      <c r="C327" s="9">
        <f t="shared" si="28"/>
      </c>
      <c r="D327" s="10">
        <f t="shared" si="29"/>
      </c>
      <c r="E327" s="10">
        <f t="shared" si="30"/>
      </c>
      <c r="F327" s="10">
        <f t="shared" si="31"/>
      </c>
      <c r="G327" s="10">
        <f t="shared" si="32"/>
      </c>
      <c r="H327" s="20">
        <f t="shared" si="33"/>
      </c>
      <c r="J327" s="7"/>
      <c r="K327" s="7"/>
    </row>
    <row r="328" spans="2:11" ht="12.75">
      <c r="B328" s="19">
        <f t="shared" si="34"/>
      </c>
      <c r="C328" s="9">
        <f t="shared" si="28"/>
      </c>
      <c r="D328" s="10">
        <f t="shared" si="29"/>
      </c>
      <c r="E328" s="10">
        <f t="shared" si="30"/>
      </c>
      <c r="F328" s="10">
        <f t="shared" si="31"/>
      </c>
      <c r="G328" s="10">
        <f t="shared" si="32"/>
      </c>
      <c r="H328" s="20">
        <f t="shared" si="33"/>
      </c>
      <c r="J328" s="7"/>
      <c r="K328" s="7"/>
    </row>
    <row r="329" spans="2:11" ht="12.75">
      <c r="B329" s="19">
        <f t="shared" si="34"/>
      </c>
      <c r="C329" s="9">
        <f t="shared" si="28"/>
      </c>
      <c r="D329" s="10">
        <f t="shared" si="29"/>
      </c>
      <c r="E329" s="10">
        <f t="shared" si="30"/>
      </c>
      <c r="F329" s="10">
        <f t="shared" si="31"/>
      </c>
      <c r="G329" s="10">
        <f t="shared" si="32"/>
      </c>
      <c r="H329" s="20">
        <f t="shared" si="33"/>
      </c>
      <c r="J329" s="7"/>
      <c r="K329" s="7"/>
    </row>
    <row r="330" spans="2:11" ht="12.75">
      <c r="B330" s="19">
        <f t="shared" si="34"/>
      </c>
      <c r="C330" s="9">
        <f t="shared" si="28"/>
      </c>
      <c r="D330" s="10">
        <f t="shared" si="29"/>
      </c>
      <c r="E330" s="10">
        <f t="shared" si="30"/>
      </c>
      <c r="F330" s="10">
        <f t="shared" si="31"/>
      </c>
      <c r="G330" s="10">
        <f t="shared" si="32"/>
      </c>
      <c r="H330" s="20">
        <f t="shared" si="33"/>
      </c>
      <c r="J330" s="7"/>
      <c r="K330" s="7"/>
    </row>
    <row r="331" spans="2:11" ht="12.75">
      <c r="B331" s="19">
        <f t="shared" si="34"/>
      </c>
      <c r="C331" s="9">
        <f t="shared" si="28"/>
      </c>
      <c r="D331" s="10">
        <f t="shared" si="29"/>
      </c>
      <c r="E331" s="10">
        <f t="shared" si="30"/>
      </c>
      <c r="F331" s="10">
        <f t="shared" si="31"/>
      </c>
      <c r="G331" s="10">
        <f t="shared" si="32"/>
      </c>
      <c r="H331" s="20">
        <f t="shared" si="33"/>
      </c>
      <c r="J331" s="7"/>
      <c r="K331" s="7"/>
    </row>
    <row r="332" spans="2:11" ht="12.75">
      <c r="B332" s="19">
        <f t="shared" si="34"/>
      </c>
      <c r="C332" s="9">
        <f t="shared" si="28"/>
      </c>
      <c r="D332" s="10">
        <f t="shared" si="29"/>
      </c>
      <c r="E332" s="10">
        <f t="shared" si="30"/>
      </c>
      <c r="F332" s="10">
        <f t="shared" si="31"/>
      </c>
      <c r="G332" s="10">
        <f t="shared" si="32"/>
      </c>
      <c r="H332" s="20">
        <f t="shared" si="33"/>
      </c>
      <c r="J332" s="7"/>
      <c r="K332" s="7"/>
    </row>
    <row r="333" spans="2:11" ht="12.75">
      <c r="B333" s="19">
        <f t="shared" si="34"/>
      </c>
      <c r="C333" s="9">
        <f t="shared" si="28"/>
      </c>
      <c r="D333" s="10">
        <f t="shared" si="29"/>
      </c>
      <c r="E333" s="10">
        <f t="shared" si="30"/>
      </c>
      <c r="F333" s="10">
        <f t="shared" si="31"/>
      </c>
      <c r="G333" s="10">
        <f t="shared" si="32"/>
      </c>
      <c r="H333" s="20">
        <f t="shared" si="33"/>
      </c>
      <c r="J333" s="7"/>
      <c r="K333" s="7"/>
    </row>
    <row r="334" spans="2:11" ht="12.75">
      <c r="B334" s="19">
        <f t="shared" si="34"/>
      </c>
      <c r="C334" s="9">
        <f t="shared" si="28"/>
      </c>
      <c r="D334" s="10">
        <f t="shared" si="29"/>
      </c>
      <c r="E334" s="10">
        <f t="shared" si="30"/>
      </c>
      <c r="F334" s="10">
        <f t="shared" si="31"/>
      </c>
      <c r="G334" s="10">
        <f t="shared" si="32"/>
      </c>
      <c r="H334" s="20">
        <f t="shared" si="33"/>
      </c>
      <c r="J334" s="7"/>
      <c r="K334" s="7"/>
    </row>
    <row r="335" spans="2:11" ht="12.75">
      <c r="B335" s="19">
        <f t="shared" si="34"/>
      </c>
      <c r="C335" s="9">
        <f t="shared" si="28"/>
      </c>
      <c r="D335" s="10">
        <f t="shared" si="29"/>
      </c>
      <c r="E335" s="10">
        <f t="shared" si="30"/>
      </c>
      <c r="F335" s="10">
        <f t="shared" si="31"/>
      </c>
      <c r="G335" s="10">
        <f t="shared" si="32"/>
      </c>
      <c r="H335" s="20">
        <f t="shared" si="33"/>
      </c>
      <c r="J335" s="7"/>
      <c r="K335" s="7"/>
    </row>
    <row r="336" spans="2:11" ht="12.75">
      <c r="B336" s="19">
        <f t="shared" si="34"/>
      </c>
      <c r="C336" s="9">
        <f t="shared" si="28"/>
      </c>
      <c r="D336" s="10">
        <f t="shared" si="29"/>
      </c>
      <c r="E336" s="10">
        <f t="shared" si="30"/>
      </c>
      <c r="F336" s="10">
        <f t="shared" si="31"/>
      </c>
      <c r="G336" s="10">
        <f t="shared" si="32"/>
      </c>
      <c r="H336" s="20">
        <f t="shared" si="33"/>
      </c>
      <c r="J336" s="7"/>
      <c r="K336" s="7"/>
    </row>
    <row r="337" spans="2:11" ht="12.75">
      <c r="B337" s="19">
        <f t="shared" si="34"/>
      </c>
      <c r="C337" s="9">
        <f t="shared" si="28"/>
      </c>
      <c r="D337" s="10">
        <f t="shared" si="29"/>
      </c>
      <c r="E337" s="10">
        <f t="shared" si="30"/>
      </c>
      <c r="F337" s="10">
        <f t="shared" si="31"/>
      </c>
      <c r="G337" s="10">
        <f t="shared" si="32"/>
      </c>
      <c r="H337" s="20">
        <f t="shared" si="33"/>
      </c>
      <c r="J337" s="7"/>
      <c r="K337" s="7"/>
    </row>
    <row r="338" spans="2:11" ht="12.75">
      <c r="B338" s="19">
        <f t="shared" si="34"/>
      </c>
      <c r="C338" s="9">
        <f aca="true" t="shared" si="35" ref="C338:C377">IF(Loan_Not_Paid*Values_Entered,Payment_Date,"")</f>
      </c>
      <c r="D338" s="10">
        <f aca="true" t="shared" si="36" ref="D338:D377">IF(Loan_Not_Paid*Values_Entered,Beginning_Balance,"")</f>
      </c>
      <c r="E338" s="10">
        <f aca="true" t="shared" si="37" ref="E338:E377">IF(Loan_Not_Paid*Values_Entered,Monthly_Payment,"")</f>
      </c>
      <c r="F338" s="10">
        <f aca="true" t="shared" si="38" ref="F338:F377">IF(Loan_Not_Paid*Values_Entered,Principal,"")</f>
      </c>
      <c r="G338" s="10">
        <f aca="true" t="shared" si="39" ref="G338:G377">IF(Loan_Not_Paid*Values_Entered,Interest,"")</f>
      </c>
      <c r="H338" s="20">
        <f aca="true" t="shared" si="40" ref="H338:H377">IF(Loan_Not_Paid*Values_Entered,Ending_Balance,"")</f>
      </c>
      <c r="J338" s="7"/>
      <c r="K338" s="7"/>
    </row>
    <row r="339" spans="2:11" ht="12.75">
      <c r="B339" s="19">
        <f aca="true" t="shared" si="41" ref="B339:B377">IF(Loan_Not_Paid*Values_Entered,Payment_Number,"")</f>
      </c>
      <c r="C339" s="9">
        <f t="shared" si="35"/>
      </c>
      <c r="D339" s="10">
        <f t="shared" si="36"/>
      </c>
      <c r="E339" s="10">
        <f t="shared" si="37"/>
      </c>
      <c r="F339" s="10">
        <f t="shared" si="38"/>
      </c>
      <c r="G339" s="10">
        <f t="shared" si="39"/>
      </c>
      <c r="H339" s="20">
        <f t="shared" si="40"/>
      </c>
      <c r="J339" s="7"/>
      <c r="K339" s="7"/>
    </row>
    <row r="340" spans="2:11" ht="12.75">
      <c r="B340" s="19">
        <f t="shared" si="41"/>
      </c>
      <c r="C340" s="9">
        <f t="shared" si="35"/>
      </c>
      <c r="D340" s="10">
        <f t="shared" si="36"/>
      </c>
      <c r="E340" s="10">
        <f t="shared" si="37"/>
      </c>
      <c r="F340" s="10">
        <f t="shared" si="38"/>
      </c>
      <c r="G340" s="10">
        <f t="shared" si="39"/>
      </c>
      <c r="H340" s="20">
        <f t="shared" si="40"/>
      </c>
      <c r="J340" s="7"/>
      <c r="K340" s="7"/>
    </row>
    <row r="341" spans="2:11" ht="12.75">
      <c r="B341" s="19">
        <f t="shared" si="41"/>
      </c>
      <c r="C341" s="9">
        <f t="shared" si="35"/>
      </c>
      <c r="D341" s="10">
        <f t="shared" si="36"/>
      </c>
      <c r="E341" s="10">
        <f t="shared" si="37"/>
      </c>
      <c r="F341" s="10">
        <f t="shared" si="38"/>
      </c>
      <c r="G341" s="10">
        <f t="shared" si="39"/>
      </c>
      <c r="H341" s="20">
        <f t="shared" si="40"/>
      </c>
      <c r="J341" s="7"/>
      <c r="K341" s="7"/>
    </row>
    <row r="342" spans="2:11" ht="12.75">
      <c r="B342" s="19">
        <f t="shared" si="41"/>
      </c>
      <c r="C342" s="9">
        <f t="shared" si="35"/>
      </c>
      <c r="D342" s="10">
        <f t="shared" si="36"/>
      </c>
      <c r="E342" s="10">
        <f t="shared" si="37"/>
      </c>
      <c r="F342" s="10">
        <f t="shared" si="38"/>
      </c>
      <c r="G342" s="10">
        <f t="shared" si="39"/>
      </c>
      <c r="H342" s="20">
        <f t="shared" si="40"/>
      </c>
      <c r="J342" s="7"/>
      <c r="K342" s="7"/>
    </row>
    <row r="343" spans="2:11" ht="12.75">
      <c r="B343" s="19">
        <f t="shared" si="41"/>
      </c>
      <c r="C343" s="9">
        <f t="shared" si="35"/>
      </c>
      <c r="D343" s="10">
        <f t="shared" si="36"/>
      </c>
      <c r="E343" s="10">
        <f t="shared" si="37"/>
      </c>
      <c r="F343" s="10">
        <f t="shared" si="38"/>
      </c>
      <c r="G343" s="10">
        <f t="shared" si="39"/>
      </c>
      <c r="H343" s="20">
        <f t="shared" si="40"/>
      </c>
      <c r="J343" s="7"/>
      <c r="K343" s="7"/>
    </row>
    <row r="344" spans="2:11" ht="12.75">
      <c r="B344" s="19">
        <f t="shared" si="41"/>
      </c>
      <c r="C344" s="9">
        <f t="shared" si="35"/>
      </c>
      <c r="D344" s="10">
        <f t="shared" si="36"/>
      </c>
      <c r="E344" s="10">
        <f t="shared" si="37"/>
      </c>
      <c r="F344" s="10">
        <f t="shared" si="38"/>
      </c>
      <c r="G344" s="10">
        <f t="shared" si="39"/>
      </c>
      <c r="H344" s="20">
        <f t="shared" si="40"/>
      </c>
      <c r="J344" s="7"/>
      <c r="K344" s="7"/>
    </row>
    <row r="345" spans="2:11" ht="12.75">
      <c r="B345" s="19">
        <f t="shared" si="41"/>
      </c>
      <c r="C345" s="9">
        <f t="shared" si="35"/>
      </c>
      <c r="D345" s="10">
        <f t="shared" si="36"/>
      </c>
      <c r="E345" s="10">
        <f t="shared" si="37"/>
      </c>
      <c r="F345" s="10">
        <f t="shared" si="38"/>
      </c>
      <c r="G345" s="10">
        <f t="shared" si="39"/>
      </c>
      <c r="H345" s="20">
        <f t="shared" si="40"/>
      </c>
      <c r="J345" s="7"/>
      <c r="K345" s="7"/>
    </row>
    <row r="346" spans="2:11" ht="12.75">
      <c r="B346" s="19">
        <f t="shared" si="41"/>
      </c>
      <c r="C346" s="9">
        <f t="shared" si="35"/>
      </c>
      <c r="D346" s="10">
        <f t="shared" si="36"/>
      </c>
      <c r="E346" s="10">
        <f t="shared" si="37"/>
      </c>
      <c r="F346" s="10">
        <f t="shared" si="38"/>
      </c>
      <c r="G346" s="10">
        <f t="shared" si="39"/>
      </c>
      <c r="H346" s="20">
        <f t="shared" si="40"/>
      </c>
      <c r="J346" s="7"/>
      <c r="K346" s="7"/>
    </row>
    <row r="347" spans="2:11" ht="12.75">
      <c r="B347" s="19">
        <f t="shared" si="41"/>
      </c>
      <c r="C347" s="9">
        <f t="shared" si="35"/>
      </c>
      <c r="D347" s="10">
        <f t="shared" si="36"/>
      </c>
      <c r="E347" s="10">
        <f t="shared" si="37"/>
      </c>
      <c r="F347" s="10">
        <f t="shared" si="38"/>
      </c>
      <c r="G347" s="10">
        <f t="shared" si="39"/>
      </c>
      <c r="H347" s="20">
        <f t="shared" si="40"/>
      </c>
      <c r="J347" s="7"/>
      <c r="K347" s="7"/>
    </row>
    <row r="348" spans="2:11" ht="12.75">
      <c r="B348" s="19">
        <f t="shared" si="41"/>
      </c>
      <c r="C348" s="9">
        <f t="shared" si="35"/>
      </c>
      <c r="D348" s="10">
        <f t="shared" si="36"/>
      </c>
      <c r="E348" s="10">
        <f t="shared" si="37"/>
      </c>
      <c r="F348" s="10">
        <f t="shared" si="38"/>
      </c>
      <c r="G348" s="10">
        <f t="shared" si="39"/>
      </c>
      <c r="H348" s="20">
        <f t="shared" si="40"/>
      </c>
      <c r="J348" s="7"/>
      <c r="K348" s="7"/>
    </row>
    <row r="349" spans="2:11" ht="12.75">
      <c r="B349" s="19">
        <f t="shared" si="41"/>
      </c>
      <c r="C349" s="9">
        <f t="shared" si="35"/>
      </c>
      <c r="D349" s="10">
        <f t="shared" si="36"/>
      </c>
      <c r="E349" s="10">
        <f t="shared" si="37"/>
      </c>
      <c r="F349" s="10">
        <f t="shared" si="38"/>
      </c>
      <c r="G349" s="10">
        <f t="shared" si="39"/>
      </c>
      <c r="H349" s="20">
        <f t="shared" si="40"/>
      </c>
      <c r="J349" s="7"/>
      <c r="K349" s="7"/>
    </row>
    <row r="350" spans="2:11" ht="12.75">
      <c r="B350" s="19">
        <f t="shared" si="41"/>
      </c>
      <c r="C350" s="9">
        <f t="shared" si="35"/>
      </c>
      <c r="D350" s="10">
        <f t="shared" si="36"/>
      </c>
      <c r="E350" s="10">
        <f t="shared" si="37"/>
      </c>
      <c r="F350" s="10">
        <f t="shared" si="38"/>
      </c>
      <c r="G350" s="10">
        <f t="shared" si="39"/>
      </c>
      <c r="H350" s="20">
        <f t="shared" si="40"/>
      </c>
      <c r="J350" s="7"/>
      <c r="K350" s="7"/>
    </row>
    <row r="351" spans="2:11" ht="12.75">
      <c r="B351" s="19">
        <f t="shared" si="41"/>
      </c>
      <c r="C351" s="9">
        <f t="shared" si="35"/>
      </c>
      <c r="D351" s="10">
        <f t="shared" si="36"/>
      </c>
      <c r="E351" s="10">
        <f t="shared" si="37"/>
      </c>
      <c r="F351" s="10">
        <f t="shared" si="38"/>
      </c>
      <c r="G351" s="10">
        <f t="shared" si="39"/>
      </c>
      <c r="H351" s="20">
        <f t="shared" si="40"/>
      </c>
      <c r="J351" s="7"/>
      <c r="K351" s="7"/>
    </row>
    <row r="352" spans="2:11" ht="12.75">
      <c r="B352" s="19">
        <f t="shared" si="41"/>
      </c>
      <c r="C352" s="9">
        <f t="shared" si="35"/>
      </c>
      <c r="D352" s="10">
        <f t="shared" si="36"/>
      </c>
      <c r="E352" s="10">
        <f t="shared" si="37"/>
      </c>
      <c r="F352" s="10">
        <f t="shared" si="38"/>
      </c>
      <c r="G352" s="10">
        <f t="shared" si="39"/>
      </c>
      <c r="H352" s="20">
        <f t="shared" si="40"/>
      </c>
      <c r="J352" s="7"/>
      <c r="K352" s="7"/>
    </row>
    <row r="353" spans="2:11" ht="12.75">
      <c r="B353" s="19">
        <f t="shared" si="41"/>
      </c>
      <c r="C353" s="9">
        <f t="shared" si="35"/>
      </c>
      <c r="D353" s="10">
        <f t="shared" si="36"/>
      </c>
      <c r="E353" s="10">
        <f t="shared" si="37"/>
      </c>
      <c r="F353" s="10">
        <f t="shared" si="38"/>
      </c>
      <c r="G353" s="10">
        <f t="shared" si="39"/>
      </c>
      <c r="H353" s="20">
        <f t="shared" si="40"/>
      </c>
      <c r="J353" s="7"/>
      <c r="K353" s="7"/>
    </row>
    <row r="354" spans="2:11" ht="12.75">
      <c r="B354" s="19">
        <f t="shared" si="41"/>
      </c>
      <c r="C354" s="9">
        <f t="shared" si="35"/>
      </c>
      <c r="D354" s="10">
        <f t="shared" si="36"/>
      </c>
      <c r="E354" s="10">
        <f t="shared" si="37"/>
      </c>
      <c r="F354" s="10">
        <f t="shared" si="38"/>
      </c>
      <c r="G354" s="10">
        <f t="shared" si="39"/>
      </c>
      <c r="H354" s="20">
        <f t="shared" si="40"/>
      </c>
      <c r="J354" s="7"/>
      <c r="K354" s="7"/>
    </row>
    <row r="355" spans="2:11" ht="12.75">
      <c r="B355" s="19">
        <f t="shared" si="41"/>
      </c>
      <c r="C355" s="9">
        <f t="shared" si="35"/>
      </c>
      <c r="D355" s="10">
        <f t="shared" si="36"/>
      </c>
      <c r="E355" s="10">
        <f t="shared" si="37"/>
      </c>
      <c r="F355" s="10">
        <f t="shared" si="38"/>
      </c>
      <c r="G355" s="10">
        <f t="shared" si="39"/>
      </c>
      <c r="H355" s="20">
        <f t="shared" si="40"/>
      </c>
      <c r="J355" s="7"/>
      <c r="K355" s="7"/>
    </row>
    <row r="356" spans="2:11" ht="12.75">
      <c r="B356" s="19">
        <f t="shared" si="41"/>
      </c>
      <c r="C356" s="9">
        <f t="shared" si="35"/>
      </c>
      <c r="D356" s="10">
        <f t="shared" si="36"/>
      </c>
      <c r="E356" s="10">
        <f t="shared" si="37"/>
      </c>
      <c r="F356" s="10">
        <f t="shared" si="38"/>
      </c>
      <c r="G356" s="10">
        <f t="shared" si="39"/>
      </c>
      <c r="H356" s="20">
        <f t="shared" si="40"/>
      </c>
      <c r="J356" s="7"/>
      <c r="K356" s="7"/>
    </row>
    <row r="357" spans="2:11" ht="12.75">
      <c r="B357" s="19">
        <f t="shared" si="41"/>
      </c>
      <c r="C357" s="9">
        <f t="shared" si="35"/>
      </c>
      <c r="D357" s="10">
        <f t="shared" si="36"/>
      </c>
      <c r="E357" s="10">
        <f t="shared" si="37"/>
      </c>
      <c r="F357" s="10">
        <f t="shared" si="38"/>
      </c>
      <c r="G357" s="10">
        <f t="shared" si="39"/>
      </c>
      <c r="H357" s="20">
        <f t="shared" si="40"/>
      </c>
      <c r="J357" s="7"/>
      <c r="K357" s="7"/>
    </row>
    <row r="358" spans="2:11" ht="12.75">
      <c r="B358" s="19">
        <f t="shared" si="41"/>
      </c>
      <c r="C358" s="9">
        <f t="shared" si="35"/>
      </c>
      <c r="D358" s="10">
        <f t="shared" si="36"/>
      </c>
      <c r="E358" s="10">
        <f t="shared" si="37"/>
      </c>
      <c r="F358" s="10">
        <f t="shared" si="38"/>
      </c>
      <c r="G358" s="10">
        <f t="shared" si="39"/>
      </c>
      <c r="H358" s="20">
        <f t="shared" si="40"/>
      </c>
      <c r="J358" s="7"/>
      <c r="K358" s="7"/>
    </row>
    <row r="359" spans="2:11" ht="12.75">
      <c r="B359" s="19">
        <f t="shared" si="41"/>
      </c>
      <c r="C359" s="9">
        <f t="shared" si="35"/>
      </c>
      <c r="D359" s="10">
        <f t="shared" si="36"/>
      </c>
      <c r="E359" s="10">
        <f t="shared" si="37"/>
      </c>
      <c r="F359" s="10">
        <f t="shared" si="38"/>
      </c>
      <c r="G359" s="10">
        <f t="shared" si="39"/>
      </c>
      <c r="H359" s="20">
        <f t="shared" si="40"/>
      </c>
      <c r="J359" s="7"/>
      <c r="K359" s="7"/>
    </row>
    <row r="360" spans="2:11" ht="12.75">
      <c r="B360" s="19">
        <f t="shared" si="41"/>
      </c>
      <c r="C360" s="9">
        <f t="shared" si="35"/>
      </c>
      <c r="D360" s="10">
        <f t="shared" si="36"/>
      </c>
      <c r="E360" s="10">
        <f t="shared" si="37"/>
      </c>
      <c r="F360" s="10">
        <f t="shared" si="38"/>
      </c>
      <c r="G360" s="10">
        <f t="shared" si="39"/>
      </c>
      <c r="H360" s="20">
        <f t="shared" si="40"/>
      </c>
      <c r="J360" s="7"/>
      <c r="K360" s="7"/>
    </row>
    <row r="361" spans="2:11" ht="12.75">
      <c r="B361" s="19">
        <f t="shared" si="41"/>
      </c>
      <c r="C361" s="9">
        <f t="shared" si="35"/>
      </c>
      <c r="D361" s="10">
        <f t="shared" si="36"/>
      </c>
      <c r="E361" s="10">
        <f t="shared" si="37"/>
      </c>
      <c r="F361" s="10">
        <f t="shared" si="38"/>
      </c>
      <c r="G361" s="10">
        <f t="shared" si="39"/>
      </c>
      <c r="H361" s="20">
        <f t="shared" si="40"/>
      </c>
      <c r="J361" s="7"/>
      <c r="K361" s="7"/>
    </row>
    <row r="362" spans="2:11" ht="12.75">
      <c r="B362" s="19">
        <f t="shared" si="41"/>
      </c>
      <c r="C362" s="9">
        <f t="shared" si="35"/>
      </c>
      <c r="D362" s="10">
        <f t="shared" si="36"/>
      </c>
      <c r="E362" s="10">
        <f t="shared" si="37"/>
      </c>
      <c r="F362" s="10">
        <f t="shared" si="38"/>
      </c>
      <c r="G362" s="10">
        <f t="shared" si="39"/>
      </c>
      <c r="H362" s="20">
        <f t="shared" si="40"/>
      </c>
      <c r="J362" s="7"/>
      <c r="K362" s="7"/>
    </row>
    <row r="363" spans="2:11" ht="12.75">
      <c r="B363" s="19">
        <f t="shared" si="41"/>
      </c>
      <c r="C363" s="9">
        <f t="shared" si="35"/>
      </c>
      <c r="D363" s="10">
        <f t="shared" si="36"/>
      </c>
      <c r="E363" s="10">
        <f t="shared" si="37"/>
      </c>
      <c r="F363" s="10">
        <f t="shared" si="38"/>
      </c>
      <c r="G363" s="10">
        <f t="shared" si="39"/>
      </c>
      <c r="H363" s="20">
        <f t="shared" si="40"/>
      </c>
      <c r="J363" s="7"/>
      <c r="K363" s="7"/>
    </row>
    <row r="364" spans="2:11" ht="12.75">
      <c r="B364" s="19">
        <f t="shared" si="41"/>
      </c>
      <c r="C364" s="9">
        <f t="shared" si="35"/>
      </c>
      <c r="D364" s="10">
        <f t="shared" si="36"/>
      </c>
      <c r="E364" s="10">
        <f t="shared" si="37"/>
      </c>
      <c r="F364" s="10">
        <f t="shared" si="38"/>
      </c>
      <c r="G364" s="10">
        <f t="shared" si="39"/>
      </c>
      <c r="H364" s="20">
        <f t="shared" si="40"/>
      </c>
      <c r="J364" s="7"/>
      <c r="K364" s="7"/>
    </row>
    <row r="365" spans="2:11" ht="12.75">
      <c r="B365" s="19">
        <f t="shared" si="41"/>
      </c>
      <c r="C365" s="9">
        <f t="shared" si="35"/>
      </c>
      <c r="D365" s="10">
        <f t="shared" si="36"/>
      </c>
      <c r="E365" s="10">
        <f t="shared" si="37"/>
      </c>
      <c r="F365" s="10">
        <f t="shared" si="38"/>
      </c>
      <c r="G365" s="10">
        <f t="shared" si="39"/>
      </c>
      <c r="H365" s="20">
        <f t="shared" si="40"/>
      </c>
      <c r="J365" s="7"/>
      <c r="K365" s="7"/>
    </row>
    <row r="366" spans="2:11" ht="12.75">
      <c r="B366" s="19">
        <f t="shared" si="41"/>
      </c>
      <c r="C366" s="9">
        <f t="shared" si="35"/>
      </c>
      <c r="D366" s="10">
        <f t="shared" si="36"/>
      </c>
      <c r="E366" s="10">
        <f t="shared" si="37"/>
      </c>
      <c r="F366" s="10">
        <f t="shared" si="38"/>
      </c>
      <c r="G366" s="10">
        <f t="shared" si="39"/>
      </c>
      <c r="H366" s="20">
        <f t="shared" si="40"/>
      </c>
      <c r="J366" s="7"/>
      <c r="K366" s="7"/>
    </row>
    <row r="367" spans="2:11" ht="12.75">
      <c r="B367" s="19">
        <f t="shared" si="41"/>
      </c>
      <c r="C367" s="9">
        <f t="shared" si="35"/>
      </c>
      <c r="D367" s="10">
        <f t="shared" si="36"/>
      </c>
      <c r="E367" s="10">
        <f t="shared" si="37"/>
      </c>
      <c r="F367" s="10">
        <f t="shared" si="38"/>
      </c>
      <c r="G367" s="10">
        <f t="shared" si="39"/>
      </c>
      <c r="H367" s="20">
        <f t="shared" si="40"/>
      </c>
      <c r="J367" s="7"/>
      <c r="K367" s="7"/>
    </row>
    <row r="368" spans="2:11" ht="12.75">
      <c r="B368" s="19">
        <f t="shared" si="41"/>
      </c>
      <c r="C368" s="9">
        <f t="shared" si="35"/>
      </c>
      <c r="D368" s="10">
        <f t="shared" si="36"/>
      </c>
      <c r="E368" s="10">
        <f t="shared" si="37"/>
      </c>
      <c r="F368" s="10">
        <f t="shared" si="38"/>
      </c>
      <c r="G368" s="10">
        <f t="shared" si="39"/>
      </c>
      <c r="H368" s="20">
        <f t="shared" si="40"/>
      </c>
      <c r="J368" s="7"/>
      <c r="K368" s="7"/>
    </row>
    <row r="369" spans="2:11" ht="12.75">
      <c r="B369" s="19">
        <f t="shared" si="41"/>
      </c>
      <c r="C369" s="9">
        <f t="shared" si="35"/>
      </c>
      <c r="D369" s="10">
        <f t="shared" si="36"/>
      </c>
      <c r="E369" s="10">
        <f t="shared" si="37"/>
      </c>
      <c r="F369" s="10">
        <f t="shared" si="38"/>
      </c>
      <c r="G369" s="10">
        <f t="shared" si="39"/>
      </c>
      <c r="H369" s="20">
        <f t="shared" si="40"/>
      </c>
      <c r="J369" s="7"/>
      <c r="K369" s="7"/>
    </row>
    <row r="370" spans="2:11" ht="12.75">
      <c r="B370" s="19">
        <f t="shared" si="41"/>
      </c>
      <c r="C370" s="9">
        <f t="shared" si="35"/>
      </c>
      <c r="D370" s="10">
        <f t="shared" si="36"/>
      </c>
      <c r="E370" s="10">
        <f t="shared" si="37"/>
      </c>
      <c r="F370" s="10">
        <f t="shared" si="38"/>
      </c>
      <c r="G370" s="10">
        <f t="shared" si="39"/>
      </c>
      <c r="H370" s="20">
        <f t="shared" si="40"/>
      </c>
      <c r="J370" s="7"/>
      <c r="K370" s="7"/>
    </row>
    <row r="371" spans="2:11" ht="12.75">
      <c r="B371" s="19">
        <f t="shared" si="41"/>
      </c>
      <c r="C371" s="9">
        <f t="shared" si="35"/>
      </c>
      <c r="D371" s="10">
        <f t="shared" si="36"/>
      </c>
      <c r="E371" s="10">
        <f t="shared" si="37"/>
      </c>
      <c r="F371" s="10">
        <f t="shared" si="38"/>
      </c>
      <c r="G371" s="10">
        <f t="shared" si="39"/>
      </c>
      <c r="H371" s="20">
        <f t="shared" si="40"/>
      </c>
      <c r="J371" s="7"/>
      <c r="K371" s="7"/>
    </row>
    <row r="372" spans="2:11" ht="12.75">
      <c r="B372" s="19">
        <f t="shared" si="41"/>
      </c>
      <c r="C372" s="9">
        <f t="shared" si="35"/>
      </c>
      <c r="D372" s="10">
        <f t="shared" si="36"/>
      </c>
      <c r="E372" s="10">
        <f t="shared" si="37"/>
      </c>
      <c r="F372" s="10">
        <f t="shared" si="38"/>
      </c>
      <c r="G372" s="10">
        <f t="shared" si="39"/>
      </c>
      <c r="H372" s="20">
        <f t="shared" si="40"/>
      </c>
      <c r="J372" s="7"/>
      <c r="K372" s="7"/>
    </row>
    <row r="373" spans="2:11" ht="12.75">
      <c r="B373" s="19">
        <f t="shared" si="41"/>
      </c>
      <c r="C373" s="9">
        <f t="shared" si="35"/>
      </c>
      <c r="D373" s="10">
        <f t="shared" si="36"/>
      </c>
      <c r="E373" s="10">
        <f t="shared" si="37"/>
      </c>
      <c r="F373" s="10">
        <f t="shared" si="38"/>
      </c>
      <c r="G373" s="10">
        <f t="shared" si="39"/>
      </c>
      <c r="H373" s="20">
        <f t="shared" si="40"/>
      </c>
      <c r="J373" s="7"/>
      <c r="K373" s="7"/>
    </row>
    <row r="374" spans="2:11" ht="12.75">
      <c r="B374" s="19">
        <f t="shared" si="41"/>
      </c>
      <c r="C374" s="9">
        <f t="shared" si="35"/>
      </c>
      <c r="D374" s="10">
        <f t="shared" si="36"/>
      </c>
      <c r="E374" s="10">
        <f t="shared" si="37"/>
      </c>
      <c r="F374" s="10">
        <f t="shared" si="38"/>
      </c>
      <c r="G374" s="10">
        <f t="shared" si="39"/>
      </c>
      <c r="H374" s="20">
        <f t="shared" si="40"/>
      </c>
      <c r="J374" s="7"/>
      <c r="K374" s="7"/>
    </row>
    <row r="375" spans="2:11" ht="12.75">
      <c r="B375" s="19">
        <f t="shared" si="41"/>
      </c>
      <c r="C375" s="9">
        <f t="shared" si="35"/>
      </c>
      <c r="D375" s="10">
        <f t="shared" si="36"/>
      </c>
      <c r="E375" s="10">
        <f t="shared" si="37"/>
      </c>
      <c r="F375" s="10">
        <f t="shared" si="38"/>
      </c>
      <c r="G375" s="10">
        <f t="shared" si="39"/>
      </c>
      <c r="H375" s="20">
        <f t="shared" si="40"/>
      </c>
      <c r="J375" s="7"/>
      <c r="K375" s="7"/>
    </row>
    <row r="376" spans="2:11" ht="12.75">
      <c r="B376" s="19">
        <f t="shared" si="41"/>
      </c>
      <c r="C376" s="9">
        <f t="shared" si="35"/>
      </c>
      <c r="D376" s="10">
        <f t="shared" si="36"/>
      </c>
      <c r="E376" s="10">
        <f t="shared" si="37"/>
      </c>
      <c r="F376" s="10">
        <f t="shared" si="38"/>
      </c>
      <c r="G376" s="10">
        <f t="shared" si="39"/>
      </c>
      <c r="H376" s="20">
        <f t="shared" si="40"/>
      </c>
      <c r="J376" s="7"/>
      <c r="K376" s="7"/>
    </row>
    <row r="377" spans="2:11" ht="12.75">
      <c r="B377" s="21">
        <f t="shared" si="41"/>
      </c>
      <c r="C377" s="22">
        <f t="shared" si="35"/>
      </c>
      <c r="D377" s="23">
        <f t="shared" si="36"/>
      </c>
      <c r="E377" s="23">
        <f t="shared" si="37"/>
      </c>
      <c r="F377" s="23">
        <f t="shared" si="38"/>
      </c>
      <c r="G377" s="23">
        <f t="shared" si="39"/>
      </c>
      <c r="H377" s="24">
        <f t="shared" si="40"/>
      </c>
      <c r="J377" s="7"/>
      <c r="K377" s="7"/>
    </row>
  </sheetData>
  <sheetProtection/>
  <conditionalFormatting sqref="C18:G377">
    <cfRule type="expression" priority="1" dxfId="1" stopIfTrue="1">
      <formula>NOT(Loan_Not_Paid)</formula>
    </cfRule>
    <cfRule type="expression" priority="2" dxfId="6" stopIfTrue="1">
      <formula>IF(ROW(C18)=Last_Row,TRUE,FALSE)</formula>
    </cfRule>
  </conditionalFormatting>
  <conditionalFormatting sqref="B18:B377">
    <cfRule type="expression" priority="3" dxfId="1" stopIfTrue="1">
      <formula>NOT(Loan_Not_Paid)</formula>
    </cfRule>
    <cfRule type="expression" priority="4" dxfId="7" stopIfTrue="1">
      <formula>IF(ROW(B18)=Last_Row,TRUE,FALSE)</formula>
    </cfRule>
  </conditionalFormatting>
  <conditionalFormatting sqref="H18:H377">
    <cfRule type="expression" priority="5" dxfId="1" stopIfTrue="1">
      <formula>NOT(Loan_Not_Paid)</formula>
    </cfRule>
    <cfRule type="expression" priority="6" dxfId="8" stopIfTrue="1">
      <formula>IF(ROW(H18)=Last_Row,TRUE,FALSE)</formula>
    </cfRule>
  </conditionalFormatting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143"/>
  <sheetViews>
    <sheetView zoomScalePageLayoutView="0" workbookViewId="0" topLeftCell="A1">
      <selection activeCell="E8" sqref="E8"/>
    </sheetView>
  </sheetViews>
  <sheetFormatPr defaultColWidth="11.421875" defaultRowHeight="12.75"/>
  <cols>
    <col min="2" max="2" width="4.00390625" style="0" bestFit="1" customWidth="1"/>
    <col min="3" max="3" width="13.28125" style="45" bestFit="1" customWidth="1"/>
    <col min="4" max="4" width="12.8515625" style="45" bestFit="1" customWidth="1"/>
    <col min="5" max="5" width="16.421875" style="44" bestFit="1" customWidth="1"/>
    <col min="6" max="9" width="11.421875" style="44" customWidth="1"/>
  </cols>
  <sheetData>
    <row r="6" spans="2:9" s="51" customFormat="1" ht="25.5">
      <c r="B6" s="51" t="s">
        <v>1</v>
      </c>
      <c r="C6" s="52" t="s">
        <v>2</v>
      </c>
      <c r="D6" s="52" t="s">
        <v>13</v>
      </c>
      <c r="E6" s="53" t="s">
        <v>3</v>
      </c>
      <c r="F6" s="53" t="s">
        <v>4</v>
      </c>
      <c r="G6" s="53" t="s">
        <v>0</v>
      </c>
      <c r="H6" s="53" t="s">
        <v>5</v>
      </c>
      <c r="I6" s="53" t="s">
        <v>6</v>
      </c>
    </row>
    <row r="7" spans="2:9" ht="12.75">
      <c r="B7">
        <v>1</v>
      </c>
      <c r="C7" s="45">
        <v>40210</v>
      </c>
      <c r="E7" s="44">
        <v>853437.1882249708</v>
      </c>
      <c r="F7" s="44">
        <v>8640.636603688326</v>
      </c>
      <c r="G7" s="44">
        <v>5795.845976271757</v>
      </c>
      <c r="H7" s="44">
        <v>2844.79062741657</v>
      </c>
      <c r="I7" s="44">
        <v>847641.342248699</v>
      </c>
    </row>
    <row r="8" spans="2:9" ht="12.75">
      <c r="B8">
        <v>2</v>
      </c>
      <c r="C8" s="45">
        <v>40238</v>
      </c>
      <c r="E8" s="44">
        <v>847641.342248699</v>
      </c>
      <c r="F8" s="44">
        <v>8640.636603688326</v>
      </c>
      <c r="G8" s="44">
        <v>5815.16546285933</v>
      </c>
      <c r="H8" s="44">
        <v>2825.471140828997</v>
      </c>
      <c r="I8" s="44">
        <v>841826.1767858394</v>
      </c>
    </row>
    <row r="9" spans="2:9" ht="12.75">
      <c r="B9">
        <v>3</v>
      </c>
      <c r="C9" s="45">
        <v>40269</v>
      </c>
      <c r="E9" s="44">
        <v>841826.1767858394</v>
      </c>
      <c r="F9" s="44">
        <v>8640.636603688326</v>
      </c>
      <c r="G9" s="44">
        <v>5834.5493477355285</v>
      </c>
      <c r="H9" s="44">
        <v>2806.087255952798</v>
      </c>
      <c r="I9" s="44">
        <v>835991.6274381035</v>
      </c>
    </row>
    <row r="10" spans="2:9" ht="12.75">
      <c r="B10">
        <v>4</v>
      </c>
      <c r="C10" s="45">
        <v>40299</v>
      </c>
      <c r="E10" s="44">
        <v>835991.6274381035</v>
      </c>
      <c r="F10" s="44">
        <v>8640.636603688326</v>
      </c>
      <c r="G10" s="44">
        <v>5853.9978455613145</v>
      </c>
      <c r="H10" s="44">
        <v>2786.638758127012</v>
      </c>
      <c r="I10" s="44">
        <v>830137.6295925422</v>
      </c>
    </row>
    <row r="11" spans="2:9" ht="12.75">
      <c r="B11">
        <v>5</v>
      </c>
      <c r="C11" s="45">
        <v>40330</v>
      </c>
      <c r="E11" s="44">
        <v>830137.6295925422</v>
      </c>
      <c r="F11" s="44">
        <v>8640.636603688326</v>
      </c>
      <c r="G11" s="44">
        <v>5873.511171713186</v>
      </c>
      <c r="H11" s="44">
        <v>2767.1254319751406</v>
      </c>
      <c r="I11" s="44">
        <v>824264.118420829</v>
      </c>
    </row>
    <row r="12" spans="2:9" ht="12.75">
      <c r="B12">
        <v>6</v>
      </c>
      <c r="C12" s="45">
        <v>40360</v>
      </c>
      <c r="E12" s="44">
        <v>824264.118420829</v>
      </c>
      <c r="F12" s="44">
        <v>8640.636603688326</v>
      </c>
      <c r="G12" s="44">
        <v>5893.089542285563</v>
      </c>
      <c r="H12" s="44">
        <v>2747.547061402763</v>
      </c>
      <c r="I12" s="44">
        <v>818371.0288785433</v>
      </c>
    </row>
    <row r="13" spans="2:9" ht="12.75">
      <c r="B13">
        <v>7</v>
      </c>
      <c r="C13" s="45">
        <v>40391</v>
      </c>
      <c r="E13" s="44">
        <v>818371.0288785433</v>
      </c>
      <c r="F13" s="44">
        <v>8640.636603688326</v>
      </c>
      <c r="G13" s="44">
        <v>5912.733174093182</v>
      </c>
      <c r="H13" s="44">
        <v>2727.9034295951446</v>
      </c>
      <c r="I13" s="44">
        <v>812458.2957044495</v>
      </c>
    </row>
    <row r="14" spans="2:9" ht="12.75">
      <c r="B14">
        <v>8</v>
      </c>
      <c r="C14" s="45">
        <v>40422</v>
      </c>
      <c r="E14" s="44">
        <v>812458.2957044495</v>
      </c>
      <c r="F14" s="44">
        <v>8640.636603688326</v>
      </c>
      <c r="G14" s="44">
        <v>5932.442284673494</v>
      </c>
      <c r="H14" s="44">
        <v>2708.1943190148318</v>
      </c>
      <c r="I14" s="44">
        <v>806525.8534197762</v>
      </c>
    </row>
    <row r="15" spans="2:9" ht="12.75">
      <c r="B15">
        <v>9</v>
      </c>
      <c r="C15" s="45">
        <v>40452</v>
      </c>
      <c r="E15" s="44">
        <v>806525.8534197762</v>
      </c>
      <c r="F15" s="44">
        <v>8640.636603688326</v>
      </c>
      <c r="G15" s="44">
        <v>5952.217092289073</v>
      </c>
      <c r="H15" s="44">
        <v>2688.419511399254</v>
      </c>
      <c r="I15" s="44">
        <v>800573.6363274871</v>
      </c>
    </row>
    <row r="16" spans="2:9" ht="12.75">
      <c r="B16">
        <v>10</v>
      </c>
      <c r="C16" s="45">
        <v>40483</v>
      </c>
      <c r="E16" s="44">
        <v>800573.6363274871</v>
      </c>
      <c r="F16" s="44">
        <v>8640.636603688326</v>
      </c>
      <c r="G16" s="44">
        <v>5972.057815930037</v>
      </c>
      <c r="H16" s="44">
        <v>2668.57878775829</v>
      </c>
      <c r="I16" s="44">
        <v>794601.5785115567</v>
      </c>
    </row>
    <row r="17" spans="2:9" ht="12.75">
      <c r="B17">
        <v>11</v>
      </c>
      <c r="C17" s="45">
        <v>40513</v>
      </c>
      <c r="E17" s="44">
        <v>794601.5785115567</v>
      </c>
      <c r="F17" s="44">
        <v>8640.636603688326</v>
      </c>
      <c r="G17" s="44">
        <v>5991.964675316471</v>
      </c>
      <c r="H17" s="44">
        <v>2648.6719283718558</v>
      </c>
      <c r="I17" s="44">
        <v>788609.6138362398</v>
      </c>
    </row>
    <row r="18" spans="2:9" ht="12.75">
      <c r="B18">
        <v>12</v>
      </c>
      <c r="C18" s="45">
        <v>40544</v>
      </c>
      <c r="D18" s="46">
        <f>SUM(F7:F18)</f>
        <v>103687.63924425992</v>
      </c>
      <c r="E18" s="44">
        <v>788609.6138362398</v>
      </c>
      <c r="F18" s="44">
        <v>8640.636603688326</v>
      </c>
      <c r="G18" s="44">
        <v>6011.93789090086</v>
      </c>
      <c r="H18" s="44">
        <v>2628.6987127874663</v>
      </c>
      <c r="I18" s="44">
        <v>782597.675945339</v>
      </c>
    </row>
    <row r="19" spans="2:9" ht="12.75">
      <c r="B19">
        <v>13</v>
      </c>
      <c r="C19" s="45">
        <v>40575</v>
      </c>
      <c r="E19" s="44">
        <v>782597.675945339</v>
      </c>
      <c r="F19" s="44">
        <v>8640.636603688326</v>
      </c>
      <c r="G19" s="44">
        <v>6031.977683870529</v>
      </c>
      <c r="H19" s="44">
        <v>2608.658919817797</v>
      </c>
      <c r="I19" s="44">
        <v>776565.6982614687</v>
      </c>
    </row>
    <row r="20" spans="2:9" ht="12.75">
      <c r="B20">
        <v>14</v>
      </c>
      <c r="C20" s="45">
        <v>40603</v>
      </c>
      <c r="E20" s="44">
        <v>776565.6982614687</v>
      </c>
      <c r="F20" s="44">
        <v>8640.636603688326</v>
      </c>
      <c r="G20" s="44">
        <v>6052.084276150097</v>
      </c>
      <c r="H20" s="44">
        <v>2588.5523275382293</v>
      </c>
      <c r="I20" s="44">
        <v>770513.6139853183</v>
      </c>
    </row>
    <row r="21" spans="2:9" ht="12.75">
      <c r="B21">
        <v>15</v>
      </c>
      <c r="C21" s="45">
        <v>40634</v>
      </c>
      <c r="E21" s="44">
        <v>770513.6139853183</v>
      </c>
      <c r="F21" s="44">
        <v>8640.636603688326</v>
      </c>
      <c r="G21" s="44">
        <v>6072.257890403932</v>
      </c>
      <c r="H21" s="44">
        <v>2568.3787132843945</v>
      </c>
      <c r="I21" s="44">
        <v>764441.356094914</v>
      </c>
    </row>
    <row r="22" spans="2:9" ht="12.75">
      <c r="B22">
        <v>16</v>
      </c>
      <c r="C22" s="45">
        <v>40664</v>
      </c>
      <c r="E22" s="44">
        <v>764441.356094914</v>
      </c>
      <c r="F22" s="44">
        <v>8640.636603688326</v>
      </c>
      <c r="G22" s="44">
        <v>6092.498750038612</v>
      </c>
      <c r="H22" s="44">
        <v>2548.1378536497136</v>
      </c>
      <c r="I22" s="44">
        <v>758348.8573448753</v>
      </c>
    </row>
    <row r="23" spans="2:9" ht="12.75">
      <c r="B23">
        <v>17</v>
      </c>
      <c r="C23" s="45">
        <v>40695</v>
      </c>
      <c r="E23" s="44">
        <v>758348.8573448753</v>
      </c>
      <c r="F23" s="44">
        <v>8640.636603688326</v>
      </c>
      <c r="G23" s="44">
        <v>6112.807079205409</v>
      </c>
      <c r="H23" s="44">
        <v>2527.829524482918</v>
      </c>
      <c r="I23" s="44">
        <v>752236.0502656696</v>
      </c>
    </row>
    <row r="24" spans="2:9" ht="12.75">
      <c r="B24">
        <v>18</v>
      </c>
      <c r="C24" s="45">
        <v>40725</v>
      </c>
      <c r="E24" s="44">
        <v>752236.0502656696</v>
      </c>
      <c r="F24" s="44">
        <v>8640.636603688326</v>
      </c>
      <c r="G24" s="44">
        <v>6133.183102802761</v>
      </c>
      <c r="H24" s="44">
        <v>2507.4535008855655</v>
      </c>
      <c r="I24" s="44">
        <v>746102.8671628669</v>
      </c>
    </row>
    <row r="25" spans="2:9" ht="12.75">
      <c r="B25">
        <v>19</v>
      </c>
      <c r="C25" s="45">
        <v>40756</v>
      </c>
      <c r="E25" s="44">
        <v>746102.8671628669</v>
      </c>
      <c r="F25" s="44">
        <v>8640.636603688326</v>
      </c>
      <c r="G25" s="44">
        <v>6153.62704647877</v>
      </c>
      <c r="H25" s="44">
        <v>2487.0095572095565</v>
      </c>
      <c r="I25" s="44">
        <v>739949.2401163877</v>
      </c>
    </row>
    <row r="26" spans="2:9" ht="12.75">
      <c r="B26">
        <v>20</v>
      </c>
      <c r="C26" s="45">
        <v>40787</v>
      </c>
      <c r="E26" s="44">
        <v>739949.2401163877</v>
      </c>
      <c r="F26" s="44">
        <v>8640.636603688326</v>
      </c>
      <c r="G26" s="44">
        <v>6174.139136633701</v>
      </c>
      <c r="H26" s="44">
        <v>2466.4974670546258</v>
      </c>
      <c r="I26" s="44">
        <v>733775.1009797538</v>
      </c>
    </row>
    <row r="27" spans="2:9" ht="12.75">
      <c r="B27">
        <v>21</v>
      </c>
      <c r="C27" s="45">
        <v>40817</v>
      </c>
      <c r="E27" s="44">
        <v>733775.1009797538</v>
      </c>
      <c r="F27" s="44">
        <v>8640.636603688326</v>
      </c>
      <c r="G27" s="44">
        <v>6194.719600422481</v>
      </c>
      <c r="H27" s="44">
        <v>2445.9170032658462</v>
      </c>
      <c r="I27" s="44">
        <v>727580.3813793315</v>
      </c>
    </row>
    <row r="28" spans="2:9" ht="12.75">
      <c r="B28">
        <v>22</v>
      </c>
      <c r="C28" s="45">
        <v>40848</v>
      </c>
      <c r="E28" s="44">
        <v>727580.3813793315</v>
      </c>
      <c r="F28" s="44">
        <v>8640.636603688326</v>
      </c>
      <c r="G28" s="44">
        <v>6215.368665757222</v>
      </c>
      <c r="H28" s="44">
        <v>2425.267937931105</v>
      </c>
      <c r="I28" s="44">
        <v>721365.0127135738</v>
      </c>
    </row>
    <row r="29" spans="2:9" ht="12.75">
      <c r="B29">
        <v>23</v>
      </c>
      <c r="C29" s="45">
        <v>40878</v>
      </c>
      <c r="D29" s="46"/>
      <c r="E29" s="44">
        <v>721365.0127135738</v>
      </c>
      <c r="F29" s="44">
        <v>8640.636603688326</v>
      </c>
      <c r="G29" s="44">
        <v>6236.086561309747</v>
      </c>
      <c r="H29" s="44">
        <v>2404.5500423785793</v>
      </c>
      <c r="I29" s="44">
        <v>715128.9261522639</v>
      </c>
    </row>
    <row r="30" spans="2:9" ht="12.75">
      <c r="B30">
        <v>24</v>
      </c>
      <c r="C30" s="45">
        <v>40909</v>
      </c>
      <c r="D30" s="46">
        <f>SUM(F19:F30)</f>
        <v>103687.63924425992</v>
      </c>
      <c r="E30" s="44">
        <v>715128.9261522639</v>
      </c>
      <c r="F30" s="44">
        <v>8640.636603688326</v>
      </c>
      <c r="G30" s="44">
        <v>6256.873516514113</v>
      </c>
      <c r="H30" s="44">
        <v>2383.763087174213</v>
      </c>
      <c r="I30" s="44">
        <v>708872.0526357498</v>
      </c>
    </row>
    <row r="31" spans="2:9" ht="12.75">
      <c r="B31">
        <v>25</v>
      </c>
      <c r="C31" s="45">
        <v>40940</v>
      </c>
      <c r="E31" s="44">
        <v>708872.0526357498</v>
      </c>
      <c r="F31" s="44">
        <v>8640.636603688326</v>
      </c>
      <c r="G31" s="44">
        <v>6277.7297615691605</v>
      </c>
      <c r="H31" s="44">
        <v>2362.906842119166</v>
      </c>
      <c r="I31" s="44">
        <v>702594.3228741805</v>
      </c>
    </row>
    <row r="32" spans="2:9" ht="12.75">
      <c r="B32">
        <v>26</v>
      </c>
      <c r="C32" s="45">
        <v>40969</v>
      </c>
      <c r="E32" s="44">
        <v>702594.3228741805</v>
      </c>
      <c r="F32" s="44">
        <v>8640.636603688326</v>
      </c>
      <c r="G32" s="44">
        <v>6298.655527441058</v>
      </c>
      <c r="H32" s="44">
        <v>2341.9810762472684</v>
      </c>
      <c r="I32" s="44">
        <v>696295.6673467394</v>
      </c>
    </row>
    <row r="33" spans="2:9" ht="12.75">
      <c r="B33">
        <v>27</v>
      </c>
      <c r="C33" s="45">
        <v>41000</v>
      </c>
      <c r="E33" s="44">
        <v>696295.6673467394</v>
      </c>
      <c r="F33" s="44">
        <v>8640.636603688326</v>
      </c>
      <c r="G33" s="44">
        <v>6319.651045865861</v>
      </c>
      <c r="H33" s="44">
        <v>2320.985557822465</v>
      </c>
      <c r="I33" s="44">
        <v>689976.0163008731</v>
      </c>
    </row>
    <row r="34" spans="2:9" ht="12.75">
      <c r="B34">
        <v>28</v>
      </c>
      <c r="C34" s="45">
        <v>41030</v>
      </c>
      <c r="E34" s="44">
        <v>689976.0163008731</v>
      </c>
      <c r="F34" s="44">
        <v>8640.636603688326</v>
      </c>
      <c r="G34" s="44">
        <v>6340.716549352082</v>
      </c>
      <c r="H34" s="44">
        <v>2299.920054336244</v>
      </c>
      <c r="I34" s="44">
        <v>683635.2997515209</v>
      </c>
    </row>
    <row r="35" spans="2:9" ht="12.75">
      <c r="B35">
        <v>29</v>
      </c>
      <c r="C35" s="45">
        <v>41061</v>
      </c>
      <c r="E35" s="44">
        <v>683635.2997515209</v>
      </c>
      <c r="F35" s="44">
        <v>8640.636603688326</v>
      </c>
      <c r="G35" s="44">
        <v>6361.852271183257</v>
      </c>
      <c r="H35" s="44">
        <v>2278.78433250507</v>
      </c>
      <c r="I35" s="44">
        <v>677273.4474803379</v>
      </c>
    </row>
    <row r="36" spans="2:9" ht="12.75">
      <c r="B36">
        <v>30</v>
      </c>
      <c r="C36" s="45">
        <v>41091</v>
      </c>
      <c r="E36" s="44">
        <v>677273.4474803379</v>
      </c>
      <c r="F36" s="44">
        <v>8640.636603688326</v>
      </c>
      <c r="G36" s="44">
        <v>6383.058445420533</v>
      </c>
      <c r="H36" s="44">
        <v>2257.5781582677932</v>
      </c>
      <c r="I36" s="44">
        <v>670890.389034917</v>
      </c>
    </row>
    <row r="37" spans="2:9" ht="12.75">
      <c r="B37">
        <v>31</v>
      </c>
      <c r="C37" s="45">
        <v>41122</v>
      </c>
      <c r="E37" s="44">
        <v>670890.389034917</v>
      </c>
      <c r="F37" s="44">
        <v>8640.636603688326</v>
      </c>
      <c r="G37" s="44">
        <v>6404.33530690527</v>
      </c>
      <c r="H37" s="44">
        <v>2236.301296783057</v>
      </c>
      <c r="I37" s="44">
        <v>664486.0537280114</v>
      </c>
    </row>
    <row r="38" spans="2:9" ht="12.75">
      <c r="B38">
        <v>32</v>
      </c>
      <c r="C38" s="45">
        <v>41153</v>
      </c>
      <c r="E38" s="44">
        <v>664486.0537280114</v>
      </c>
      <c r="F38" s="44">
        <v>8640.636603688326</v>
      </c>
      <c r="G38" s="44">
        <v>6425.6830912616215</v>
      </c>
      <c r="H38" s="44">
        <v>2214.953512426705</v>
      </c>
      <c r="I38" s="44">
        <v>658060.3706367495</v>
      </c>
    </row>
    <row r="39" spans="2:9" ht="12.75">
      <c r="B39">
        <v>33</v>
      </c>
      <c r="C39" s="45">
        <v>41183</v>
      </c>
      <c r="E39" s="44">
        <v>658060.3706367495</v>
      </c>
      <c r="F39" s="44">
        <v>8640.636603688326</v>
      </c>
      <c r="G39" s="44">
        <v>6447.102034899161</v>
      </c>
      <c r="H39" s="44">
        <v>2193.5345687891654</v>
      </c>
      <c r="I39" s="44">
        <v>651613.26860185</v>
      </c>
    </row>
    <row r="40" spans="2:9" ht="12.75">
      <c r="B40">
        <v>34</v>
      </c>
      <c r="C40" s="45">
        <v>41214</v>
      </c>
      <c r="E40" s="44">
        <v>651613.26860185</v>
      </c>
      <c r="F40" s="44">
        <v>8640.636603688326</v>
      </c>
      <c r="G40" s="44">
        <v>6468.5923750154925</v>
      </c>
      <c r="H40" s="44">
        <v>2172.0442286728335</v>
      </c>
      <c r="I40" s="44">
        <v>645144.6762268345</v>
      </c>
    </row>
    <row r="41" spans="2:9" ht="12.75">
      <c r="B41">
        <v>35</v>
      </c>
      <c r="C41" s="45">
        <v>41244</v>
      </c>
      <c r="D41" s="46"/>
      <c r="E41" s="44">
        <v>645144.6762268345</v>
      </c>
      <c r="F41" s="44">
        <v>8640.636603688326</v>
      </c>
      <c r="G41" s="44">
        <v>6490.154349598878</v>
      </c>
      <c r="H41" s="44">
        <v>2150.4822540894484</v>
      </c>
      <c r="I41" s="44">
        <v>638654.521877235</v>
      </c>
    </row>
    <row r="42" spans="2:9" ht="12.75">
      <c r="B42">
        <v>36</v>
      </c>
      <c r="C42" s="45">
        <v>41275</v>
      </c>
      <c r="D42" s="46">
        <f>SUM(F31:F42)</f>
        <v>103687.63924425992</v>
      </c>
      <c r="E42" s="44">
        <v>638654.521877235</v>
      </c>
      <c r="F42" s="44">
        <v>8640.636603688326</v>
      </c>
      <c r="G42" s="44">
        <v>6511.788197430877</v>
      </c>
      <c r="H42" s="44">
        <v>2128.8484062574503</v>
      </c>
      <c r="I42" s="44">
        <v>632142.7336798046</v>
      </c>
    </row>
    <row r="43" spans="2:9" ht="12.75">
      <c r="B43">
        <v>37</v>
      </c>
      <c r="C43" s="45">
        <v>41306</v>
      </c>
      <c r="E43" s="44">
        <v>632142.7336798046</v>
      </c>
      <c r="F43" s="44">
        <v>8640.636603688326</v>
      </c>
      <c r="G43" s="44">
        <v>6533.494158088977</v>
      </c>
      <c r="H43" s="44">
        <v>2107.142445599349</v>
      </c>
      <c r="I43" s="44">
        <v>625609.2395217153</v>
      </c>
    </row>
    <row r="44" spans="2:9" ht="12.75">
      <c r="B44">
        <v>38</v>
      </c>
      <c r="C44" s="45">
        <v>41334</v>
      </c>
      <c r="E44" s="44">
        <v>625609.2395217153</v>
      </c>
      <c r="F44" s="44">
        <v>8640.636603688326</v>
      </c>
      <c r="G44" s="44">
        <v>6555.272471949275</v>
      </c>
      <c r="H44" s="44">
        <v>2085.364131739051</v>
      </c>
      <c r="I44" s="44">
        <v>619053.9670497657</v>
      </c>
    </row>
    <row r="45" spans="2:9" ht="12.75">
      <c r="B45">
        <v>39</v>
      </c>
      <c r="C45" s="45">
        <v>41365</v>
      </c>
      <c r="E45" s="44">
        <v>619053.9670497657</v>
      </c>
      <c r="F45" s="44">
        <v>8640.636603688326</v>
      </c>
      <c r="G45" s="44">
        <v>6577.123380189107</v>
      </c>
      <c r="H45" s="44">
        <v>2063.5132234992193</v>
      </c>
      <c r="I45" s="44">
        <v>612476.8436695761</v>
      </c>
    </row>
    <row r="46" spans="2:9" ht="12.75">
      <c r="B46">
        <v>40</v>
      </c>
      <c r="C46" s="45">
        <v>41395</v>
      </c>
      <c r="E46" s="44">
        <v>612476.8436695761</v>
      </c>
      <c r="F46" s="44">
        <v>8640.636603688326</v>
      </c>
      <c r="G46" s="44">
        <v>6599.047124789739</v>
      </c>
      <c r="H46" s="44">
        <v>2041.5894788985872</v>
      </c>
      <c r="I46" s="44">
        <v>605877.7965447865</v>
      </c>
    </row>
    <row r="47" spans="2:9" ht="12.75">
      <c r="B47">
        <v>41</v>
      </c>
      <c r="C47" s="45">
        <v>41426</v>
      </c>
      <c r="E47" s="44">
        <v>605877.7965447865</v>
      </c>
      <c r="F47" s="44">
        <v>8640.636603688326</v>
      </c>
      <c r="G47" s="44">
        <v>6621.043948539038</v>
      </c>
      <c r="H47" s="44">
        <v>2019.5926551492887</v>
      </c>
      <c r="I47" s="44">
        <v>599256.7525962477</v>
      </c>
    </row>
    <row r="48" spans="2:9" ht="12.75">
      <c r="B48">
        <v>42</v>
      </c>
      <c r="C48" s="45">
        <v>41456</v>
      </c>
      <c r="E48" s="44">
        <v>599256.7525962477</v>
      </c>
      <c r="F48" s="44">
        <v>8640.636603688326</v>
      </c>
      <c r="G48" s="44">
        <v>6643.114095034167</v>
      </c>
      <c r="H48" s="44">
        <v>1997.522508654159</v>
      </c>
      <c r="I48" s="44">
        <v>592613.6385012129</v>
      </c>
    </row>
    <row r="49" spans="2:9" ht="12.75">
      <c r="B49">
        <v>43</v>
      </c>
      <c r="C49" s="45">
        <v>41487</v>
      </c>
      <c r="E49" s="44">
        <v>592613.6385012129</v>
      </c>
      <c r="F49" s="44">
        <v>8640.636603688326</v>
      </c>
      <c r="G49" s="44">
        <v>6665.257808684283</v>
      </c>
      <c r="H49" s="44">
        <v>1975.3787950040432</v>
      </c>
      <c r="I49" s="44">
        <v>585948.3806925282</v>
      </c>
    </row>
    <row r="50" spans="2:9" ht="12.75">
      <c r="B50">
        <v>44</v>
      </c>
      <c r="C50" s="45">
        <v>41518</v>
      </c>
      <c r="E50" s="44">
        <v>585948.3806925282</v>
      </c>
      <c r="F50" s="44">
        <v>8640.636603688326</v>
      </c>
      <c r="G50" s="44">
        <v>6687.475334713232</v>
      </c>
      <c r="H50" s="44">
        <v>1953.1612689750941</v>
      </c>
      <c r="I50" s="44">
        <v>579260.9053578153</v>
      </c>
    </row>
    <row r="51" spans="2:9" ht="12.75">
      <c r="B51">
        <v>45</v>
      </c>
      <c r="C51" s="45">
        <v>41548</v>
      </c>
      <c r="E51" s="44">
        <v>579260.9053578153</v>
      </c>
      <c r="F51" s="44">
        <v>8640.636603688326</v>
      </c>
      <c r="G51" s="44">
        <v>6709.766919162275</v>
      </c>
      <c r="H51" s="44">
        <v>1930.8696845260513</v>
      </c>
      <c r="I51" s="44">
        <v>572551.138438653</v>
      </c>
    </row>
    <row r="52" spans="2:9" ht="12.75">
      <c r="B52">
        <v>46</v>
      </c>
      <c r="C52" s="45">
        <v>41579</v>
      </c>
      <c r="E52" s="44">
        <v>572551.138438653</v>
      </c>
      <c r="F52" s="44">
        <v>8640.636603688326</v>
      </c>
      <c r="G52" s="44">
        <v>6732.132808892817</v>
      </c>
      <c r="H52" s="44">
        <v>1908.50379479551</v>
      </c>
      <c r="I52" s="44">
        <v>565819.0056297597</v>
      </c>
    </row>
    <row r="53" spans="2:9" ht="12.75">
      <c r="B53">
        <v>47</v>
      </c>
      <c r="C53" s="45">
        <v>41609</v>
      </c>
      <c r="D53" s="46"/>
      <c r="E53" s="44">
        <v>565819.0056297597</v>
      </c>
      <c r="F53" s="44">
        <v>8640.636603688326</v>
      </c>
      <c r="G53" s="44">
        <v>6754.573251589127</v>
      </c>
      <c r="H53" s="44">
        <v>1886.0633520991994</v>
      </c>
      <c r="I53" s="44">
        <v>559064.4323781702</v>
      </c>
    </row>
    <row r="54" spans="2:9" ht="12.75">
      <c r="B54">
        <v>48</v>
      </c>
      <c r="C54" s="45">
        <v>41640</v>
      </c>
      <c r="D54" s="46">
        <f>SUM(F43:F54)</f>
        <v>103687.63924425992</v>
      </c>
      <c r="E54" s="44">
        <v>559064.4323781702</v>
      </c>
      <c r="F54" s="44">
        <v>8640.636603688326</v>
      </c>
      <c r="G54" s="44">
        <v>6777.088495761092</v>
      </c>
      <c r="H54" s="44">
        <v>1863.548107927234</v>
      </c>
      <c r="I54" s="44">
        <v>552287.3438824089</v>
      </c>
    </row>
    <row r="55" spans="2:9" ht="12.75">
      <c r="B55">
        <v>49</v>
      </c>
      <c r="C55" s="45">
        <v>41671</v>
      </c>
      <c r="E55" s="44">
        <v>552287.3438824089</v>
      </c>
      <c r="F55" s="44">
        <v>8640.636603688326</v>
      </c>
      <c r="G55" s="44">
        <v>6799.678790746963</v>
      </c>
      <c r="H55" s="44">
        <v>1840.9578129413633</v>
      </c>
      <c r="I55" s="44">
        <v>545487.6650916619</v>
      </c>
    </row>
    <row r="56" spans="2:9" ht="12.75">
      <c r="B56">
        <v>50</v>
      </c>
      <c r="C56" s="45">
        <v>41699</v>
      </c>
      <c r="E56" s="44">
        <v>545487.6650916619</v>
      </c>
      <c r="F56" s="44">
        <v>8640.636603688326</v>
      </c>
      <c r="G56" s="44">
        <v>6822.34438671612</v>
      </c>
      <c r="H56" s="44">
        <v>1818.2922169722062</v>
      </c>
      <c r="I56" s="44">
        <v>538665.3207049456</v>
      </c>
    </row>
    <row r="57" spans="2:9" ht="12.75">
      <c r="B57">
        <v>51</v>
      </c>
      <c r="C57" s="45">
        <v>41730</v>
      </c>
      <c r="E57" s="44">
        <v>538665.3207049456</v>
      </c>
      <c r="F57" s="44">
        <v>8640.636603688326</v>
      </c>
      <c r="G57" s="44">
        <v>6845.085534671841</v>
      </c>
      <c r="H57" s="44">
        <v>1795.5510690164854</v>
      </c>
      <c r="I57" s="44">
        <v>531820.2351702733</v>
      </c>
    </row>
    <row r="58" spans="2:9" ht="12.75">
      <c r="B58">
        <v>52</v>
      </c>
      <c r="C58" s="45">
        <v>41760</v>
      </c>
      <c r="E58" s="44">
        <v>531820.2351702733</v>
      </c>
      <c r="F58" s="44">
        <v>8640.636603688326</v>
      </c>
      <c r="G58" s="44">
        <v>6867.902486454082</v>
      </c>
      <c r="H58" s="44">
        <v>1772.7341172342446</v>
      </c>
      <c r="I58" s="44">
        <v>524952.3326838193</v>
      </c>
    </row>
    <row r="59" spans="2:9" ht="12.75">
      <c r="B59">
        <v>53</v>
      </c>
      <c r="C59" s="45">
        <v>41791</v>
      </c>
      <c r="E59" s="44">
        <v>524952.3326838193</v>
      </c>
      <c r="F59" s="44">
        <v>8640.636603688326</v>
      </c>
      <c r="G59" s="44">
        <v>6890.795494742262</v>
      </c>
      <c r="H59" s="44">
        <v>1749.8411089460647</v>
      </c>
      <c r="I59" s="44">
        <v>518061.53718907695</v>
      </c>
    </row>
    <row r="60" spans="2:9" ht="12.75">
      <c r="B60">
        <v>54</v>
      </c>
      <c r="C60" s="45">
        <v>41821</v>
      </c>
      <c r="E60" s="44">
        <v>518061.53718907695</v>
      </c>
      <c r="F60" s="44">
        <v>8640.636603688326</v>
      </c>
      <c r="G60" s="44">
        <v>6913.76481305807</v>
      </c>
      <c r="H60" s="44">
        <v>1726.8717906302566</v>
      </c>
      <c r="I60" s="44">
        <v>511147.77237601846</v>
      </c>
    </row>
    <row r="61" spans="2:9" ht="12.75">
      <c r="B61">
        <v>55</v>
      </c>
      <c r="C61" s="45">
        <v>41852</v>
      </c>
      <c r="E61" s="44">
        <v>511147.77237601846</v>
      </c>
      <c r="F61" s="44">
        <v>8640.636603688326</v>
      </c>
      <c r="G61" s="44">
        <v>6936.810695768265</v>
      </c>
      <c r="H61" s="44">
        <v>1703.8259079200616</v>
      </c>
      <c r="I61" s="44">
        <v>504210.96168025007</v>
      </c>
    </row>
    <row r="62" spans="2:9" ht="12.75">
      <c r="B62">
        <v>56</v>
      </c>
      <c r="C62" s="45">
        <v>41883</v>
      </c>
      <c r="E62" s="44">
        <v>504210.96168025007</v>
      </c>
      <c r="F62" s="44">
        <v>8640.636603688326</v>
      </c>
      <c r="G62" s="44">
        <v>6959.933398087493</v>
      </c>
      <c r="H62" s="44">
        <v>1680.7032056008336</v>
      </c>
      <c r="I62" s="44">
        <v>497251.0282821625</v>
      </c>
    </row>
    <row r="63" spans="2:9" ht="12.75">
      <c r="B63">
        <v>57</v>
      </c>
      <c r="C63" s="45">
        <v>41913</v>
      </c>
      <c r="E63" s="44">
        <v>497251.0282821625</v>
      </c>
      <c r="F63" s="44">
        <v>8640.636603688326</v>
      </c>
      <c r="G63" s="44">
        <v>6983.133176081118</v>
      </c>
      <c r="H63" s="44">
        <v>1657.5034276072086</v>
      </c>
      <c r="I63" s="44">
        <v>490267.8951060814</v>
      </c>
    </row>
    <row r="64" spans="2:9" ht="12.75">
      <c r="B64">
        <v>58</v>
      </c>
      <c r="C64" s="45">
        <v>41944</v>
      </c>
      <c r="E64" s="44">
        <v>490267.8951060814</v>
      </c>
      <c r="F64" s="44">
        <v>8640.636603688326</v>
      </c>
      <c r="G64" s="44">
        <v>7006.410286668055</v>
      </c>
      <c r="H64" s="44">
        <v>1634.2263170202714</v>
      </c>
      <c r="I64" s="44">
        <v>483261.48481941305</v>
      </c>
    </row>
    <row r="65" spans="2:9" ht="12.75">
      <c r="B65">
        <v>59</v>
      </c>
      <c r="C65" s="45">
        <v>41974</v>
      </c>
      <c r="D65" s="46"/>
      <c r="E65" s="44">
        <v>483261.48481941305</v>
      </c>
      <c r="F65" s="44">
        <v>8640.636603688326</v>
      </c>
      <c r="G65" s="44">
        <v>7029.764987623616</v>
      </c>
      <c r="H65" s="44">
        <v>1610.8716160647102</v>
      </c>
      <c r="I65" s="44">
        <v>476231.71983178915</v>
      </c>
    </row>
    <row r="66" spans="2:9" ht="12.75">
      <c r="B66">
        <v>60</v>
      </c>
      <c r="C66" s="45">
        <v>42005</v>
      </c>
      <c r="D66" s="46">
        <f>SUM(F55:F66)</f>
        <v>103687.63924425992</v>
      </c>
      <c r="E66" s="44">
        <v>476231.71983178915</v>
      </c>
      <c r="F66" s="44">
        <v>8640.636603688326</v>
      </c>
      <c r="G66" s="44">
        <v>7053.197537582362</v>
      </c>
      <c r="H66" s="44">
        <v>1587.439066105964</v>
      </c>
      <c r="I66" s="44">
        <v>469178.52229420666</v>
      </c>
    </row>
    <row r="67" spans="2:9" ht="12.75">
      <c r="B67">
        <v>61</v>
      </c>
      <c r="C67" s="45">
        <v>42036</v>
      </c>
      <c r="E67" s="44">
        <v>469178.52229420666</v>
      </c>
      <c r="F67" s="44">
        <v>8640.636603688326</v>
      </c>
      <c r="G67" s="44">
        <v>7076.7081960409705</v>
      </c>
      <c r="H67" s="44">
        <v>1563.9284076473557</v>
      </c>
      <c r="I67" s="44">
        <v>462101.81409816607</v>
      </c>
    </row>
    <row r="68" spans="2:9" ht="12.75">
      <c r="B68">
        <v>62</v>
      </c>
      <c r="C68" s="45">
        <v>42064</v>
      </c>
      <c r="E68" s="44">
        <v>462101.81409816607</v>
      </c>
      <c r="F68" s="44">
        <v>8640.636603688326</v>
      </c>
      <c r="G68" s="44">
        <v>7100.297223361106</v>
      </c>
      <c r="H68" s="44">
        <v>1540.3393803272204</v>
      </c>
      <c r="I68" s="44">
        <v>455001.5168748044</v>
      </c>
    </row>
    <row r="69" spans="2:9" ht="12.75">
      <c r="B69">
        <v>63</v>
      </c>
      <c r="C69" s="45">
        <v>42095</v>
      </c>
      <c r="E69" s="44">
        <v>455001.5168748044</v>
      </c>
      <c r="F69" s="44">
        <v>8640.636603688326</v>
      </c>
      <c r="G69" s="44">
        <v>7123.9648807723115</v>
      </c>
      <c r="H69" s="44">
        <v>1516.6717229160147</v>
      </c>
      <c r="I69" s="44">
        <v>447877.55199403164</v>
      </c>
    </row>
    <row r="70" spans="2:9" ht="12.75">
      <c r="B70">
        <v>64</v>
      </c>
      <c r="C70" s="45">
        <v>42125</v>
      </c>
      <c r="E70" s="44">
        <v>447877.55199403164</v>
      </c>
      <c r="F70" s="44">
        <v>8640.636603688326</v>
      </c>
      <c r="G70" s="44">
        <v>7147.711430374888</v>
      </c>
      <c r="H70" s="44">
        <v>1492.925173313439</v>
      </c>
      <c r="I70" s="44">
        <v>440729.84056365665</v>
      </c>
    </row>
    <row r="71" spans="2:9" ht="12.75">
      <c r="B71">
        <v>65</v>
      </c>
      <c r="C71" s="45">
        <v>42156</v>
      </c>
      <c r="E71" s="44">
        <v>440729.84056365665</v>
      </c>
      <c r="F71" s="44">
        <v>8640.636603688326</v>
      </c>
      <c r="G71" s="44">
        <v>7171.537135142804</v>
      </c>
      <c r="H71" s="44">
        <v>1469.0994685455223</v>
      </c>
      <c r="I71" s="44">
        <v>433558.30342851393</v>
      </c>
    </row>
    <row r="72" spans="2:9" ht="12.75">
      <c r="B72">
        <v>66</v>
      </c>
      <c r="C72" s="45">
        <v>42186</v>
      </c>
      <c r="E72" s="44">
        <v>433558.30342851393</v>
      </c>
      <c r="F72" s="44">
        <v>8640.636603688326</v>
      </c>
      <c r="G72" s="44">
        <v>7195.442258926613</v>
      </c>
      <c r="H72" s="44">
        <v>1445.1943447617132</v>
      </c>
      <c r="I72" s="44">
        <v>426362.86116958654</v>
      </c>
    </row>
    <row r="73" spans="2:9" ht="12.75">
      <c r="B73">
        <v>67</v>
      </c>
      <c r="C73" s="45">
        <v>42217</v>
      </c>
      <c r="E73" s="44">
        <v>426362.86116958654</v>
      </c>
      <c r="F73" s="44">
        <v>8640.636603688326</v>
      </c>
      <c r="G73" s="44">
        <v>7219.427066456371</v>
      </c>
      <c r="H73" s="44">
        <v>1421.2095372319552</v>
      </c>
      <c r="I73" s="44">
        <v>419143.43410312966</v>
      </c>
    </row>
    <row r="74" spans="2:9" ht="12.75">
      <c r="B74">
        <v>68</v>
      </c>
      <c r="C74" s="45">
        <v>42248</v>
      </c>
      <c r="E74" s="44">
        <v>419143.43410312966</v>
      </c>
      <c r="F74" s="44">
        <v>8640.636603688326</v>
      </c>
      <c r="G74" s="44">
        <v>7243.4918233445605</v>
      </c>
      <c r="H74" s="44">
        <v>1397.1447803437657</v>
      </c>
      <c r="I74" s="44">
        <v>411899.9422797855</v>
      </c>
    </row>
    <row r="75" spans="2:9" ht="12.75">
      <c r="B75">
        <v>69</v>
      </c>
      <c r="C75" s="45">
        <v>42278</v>
      </c>
      <c r="E75" s="44">
        <v>411899.9422797855</v>
      </c>
      <c r="F75" s="44">
        <v>8640.636603688326</v>
      </c>
      <c r="G75" s="44">
        <v>7267.636796089041</v>
      </c>
      <c r="H75" s="44">
        <v>1372.999807599285</v>
      </c>
      <c r="I75" s="44">
        <v>404632.30548369663</v>
      </c>
    </row>
    <row r="76" spans="2:9" ht="12.75">
      <c r="B76">
        <v>70</v>
      </c>
      <c r="C76" s="45">
        <v>42309</v>
      </c>
      <c r="E76" s="44">
        <v>404632.30548369663</v>
      </c>
      <c r="F76" s="44">
        <v>8640.636603688326</v>
      </c>
      <c r="G76" s="44">
        <v>7291.862252076005</v>
      </c>
      <c r="H76" s="44">
        <v>1348.774351612322</v>
      </c>
      <c r="I76" s="44">
        <v>397340.4432316199</v>
      </c>
    </row>
    <row r="77" spans="2:9" ht="12.75">
      <c r="B77">
        <v>71</v>
      </c>
      <c r="C77" s="45">
        <v>42339</v>
      </c>
      <c r="D77" s="46"/>
      <c r="E77" s="44">
        <v>397340.4432316199</v>
      </c>
      <c r="F77" s="44">
        <v>8640.636603688326</v>
      </c>
      <c r="G77" s="44">
        <v>7316.1684595829265</v>
      </c>
      <c r="H77" s="44">
        <v>1324.4681441053997</v>
      </c>
      <c r="I77" s="44">
        <v>390024.2747720366</v>
      </c>
    </row>
    <row r="78" spans="2:9" ht="12.75">
      <c r="B78">
        <v>72</v>
      </c>
      <c r="C78" s="45">
        <v>42370</v>
      </c>
      <c r="D78" s="46">
        <f>SUM(F67:F78)</f>
        <v>103687.63924425992</v>
      </c>
      <c r="E78" s="44">
        <v>390024.2747720366</v>
      </c>
      <c r="F78" s="44">
        <v>8640.636603688326</v>
      </c>
      <c r="G78" s="44">
        <v>7340.555687781538</v>
      </c>
      <c r="H78" s="44">
        <v>1300.0809159067887</v>
      </c>
      <c r="I78" s="44">
        <v>382683.71908425516</v>
      </c>
    </row>
    <row r="79" spans="2:9" ht="12.75">
      <c r="B79">
        <v>73</v>
      </c>
      <c r="C79" s="45">
        <v>42401</v>
      </c>
      <c r="E79" s="44">
        <v>382683.71908425516</v>
      </c>
      <c r="F79" s="44">
        <v>8640.636603688326</v>
      </c>
      <c r="G79" s="44">
        <v>7365.024206740809</v>
      </c>
      <c r="H79" s="44">
        <v>1275.6123969475173</v>
      </c>
      <c r="I79" s="44">
        <v>375318.69487751473</v>
      </c>
    </row>
    <row r="80" spans="2:9" ht="12.75">
      <c r="B80">
        <v>74</v>
      </c>
      <c r="C80" s="45">
        <v>42430</v>
      </c>
      <c r="E80" s="44">
        <v>375318.69487751473</v>
      </c>
      <c r="F80" s="44">
        <v>8640.636603688326</v>
      </c>
      <c r="G80" s="44">
        <v>7389.574287429944</v>
      </c>
      <c r="H80" s="44">
        <v>1251.0623162583825</v>
      </c>
      <c r="I80" s="44">
        <v>367929.120590084</v>
      </c>
    </row>
    <row r="81" spans="2:9" ht="12.75">
      <c r="B81">
        <v>75</v>
      </c>
      <c r="C81" s="45">
        <v>42461</v>
      </c>
      <c r="E81" s="44">
        <v>367929.120590084</v>
      </c>
      <c r="F81" s="44">
        <v>8640.636603688326</v>
      </c>
      <c r="G81" s="44">
        <v>7414.206201721379</v>
      </c>
      <c r="H81" s="44">
        <v>1226.4304019669466</v>
      </c>
      <c r="I81" s="44">
        <v>360514.9143883623</v>
      </c>
    </row>
    <row r="82" spans="2:9" ht="12.75">
      <c r="B82">
        <v>76</v>
      </c>
      <c r="C82" s="45">
        <v>42491</v>
      </c>
      <c r="E82" s="44">
        <v>360514.9143883623</v>
      </c>
      <c r="F82" s="44">
        <v>8640.636603688326</v>
      </c>
      <c r="G82" s="44">
        <v>7438.9202223937855</v>
      </c>
      <c r="H82" s="44">
        <v>1201.7163812945412</v>
      </c>
      <c r="I82" s="44">
        <v>353075.9941659685</v>
      </c>
    </row>
    <row r="83" spans="2:9" ht="12.75">
      <c r="B83">
        <v>77</v>
      </c>
      <c r="C83" s="45">
        <v>42522</v>
      </c>
      <c r="E83" s="44">
        <v>353075.9941659685</v>
      </c>
      <c r="F83" s="44">
        <v>8640.636603688326</v>
      </c>
      <c r="G83" s="44">
        <v>7463.716623135098</v>
      </c>
      <c r="H83" s="44">
        <v>1176.9199805532285</v>
      </c>
      <c r="I83" s="44">
        <v>345612.2775428336</v>
      </c>
    </row>
    <row r="84" spans="2:9" ht="12.75">
      <c r="B84">
        <v>78</v>
      </c>
      <c r="C84" s="45">
        <v>42552</v>
      </c>
      <c r="E84" s="44">
        <v>345612.2775428336</v>
      </c>
      <c r="F84" s="44">
        <v>8640.636603688326</v>
      </c>
      <c r="G84" s="44">
        <v>7488.595678545547</v>
      </c>
      <c r="H84" s="44">
        <v>1152.0409251427786</v>
      </c>
      <c r="I84" s="44">
        <v>338123.6818642876</v>
      </c>
    </row>
    <row r="85" spans="2:9" ht="12.75">
      <c r="B85">
        <v>79</v>
      </c>
      <c r="C85" s="45">
        <v>42583</v>
      </c>
      <c r="E85" s="44">
        <v>338123.6818642876</v>
      </c>
      <c r="F85" s="44">
        <v>8640.636603688326</v>
      </c>
      <c r="G85" s="44">
        <v>7513.557664140701</v>
      </c>
      <c r="H85" s="44">
        <v>1127.0789395476254</v>
      </c>
      <c r="I85" s="44">
        <v>330610.1242001462</v>
      </c>
    </row>
    <row r="86" spans="2:9" ht="12.75">
      <c r="B86">
        <v>80</v>
      </c>
      <c r="C86" s="45">
        <v>42614</v>
      </c>
      <c r="E86" s="44">
        <v>330610.1242001462</v>
      </c>
      <c r="F86" s="44">
        <v>8640.636603688326</v>
      </c>
      <c r="G86" s="44">
        <v>7538.602856354506</v>
      </c>
      <c r="H86" s="44">
        <v>1102.0337473338207</v>
      </c>
      <c r="I86" s="44">
        <v>323071.5213437916</v>
      </c>
    </row>
    <row r="87" spans="2:9" ht="12.75">
      <c r="B87">
        <v>81</v>
      </c>
      <c r="C87" s="45">
        <v>42644</v>
      </c>
      <c r="E87" s="44">
        <v>323071.5213437916</v>
      </c>
      <c r="F87" s="44">
        <v>8640.636603688326</v>
      </c>
      <c r="G87" s="44">
        <v>7563.731532542354</v>
      </c>
      <c r="H87" s="44">
        <v>1076.9050711459722</v>
      </c>
      <c r="I87" s="44">
        <v>315507.789811249</v>
      </c>
    </row>
    <row r="88" spans="2:9" ht="12.75">
      <c r="B88">
        <v>82</v>
      </c>
      <c r="C88" s="45">
        <v>42675</v>
      </c>
      <c r="E88" s="44">
        <v>315507.789811249</v>
      </c>
      <c r="F88" s="44">
        <v>8640.636603688326</v>
      </c>
      <c r="G88" s="44">
        <v>7588.943970984163</v>
      </c>
      <c r="H88" s="44">
        <v>1051.6926327041633</v>
      </c>
      <c r="I88" s="44">
        <v>307918.84584026504</v>
      </c>
    </row>
    <row r="89" spans="2:9" ht="12.75">
      <c r="B89">
        <v>83</v>
      </c>
      <c r="C89" s="45">
        <v>42705</v>
      </c>
      <c r="D89" s="46"/>
      <c r="E89" s="44">
        <v>307918.84584026504</v>
      </c>
      <c r="F89" s="44">
        <v>8640.636603688326</v>
      </c>
      <c r="G89" s="44">
        <v>7614.240450887442</v>
      </c>
      <c r="H89" s="44">
        <v>1026.3961528008836</v>
      </c>
      <c r="I89" s="44">
        <v>300304.60538937687</v>
      </c>
    </row>
    <row r="90" spans="2:9" ht="12.75">
      <c r="B90">
        <v>84</v>
      </c>
      <c r="C90" s="45">
        <v>42736</v>
      </c>
      <c r="D90" s="46">
        <f>SUM(F79:F90)</f>
        <v>103687.63924425992</v>
      </c>
      <c r="E90" s="44">
        <v>300304.60538937687</v>
      </c>
      <c r="F90" s="44">
        <v>8640.636603688326</v>
      </c>
      <c r="G90" s="44">
        <v>7639.621252390403</v>
      </c>
      <c r="H90" s="44">
        <v>1001.015351297923</v>
      </c>
      <c r="I90" s="44">
        <v>292664.98413698643</v>
      </c>
    </row>
    <row r="91" spans="2:9" ht="12.75">
      <c r="B91">
        <v>85</v>
      </c>
      <c r="C91" s="45">
        <v>42767</v>
      </c>
      <c r="E91" s="44">
        <v>292664.98413698643</v>
      </c>
      <c r="F91" s="44">
        <v>8640.636603688326</v>
      </c>
      <c r="G91" s="44">
        <v>7665.0866565650385</v>
      </c>
      <c r="H91" s="44">
        <v>975.5499471232881</v>
      </c>
      <c r="I91" s="44">
        <v>284999.8974804217</v>
      </c>
    </row>
    <row r="92" spans="2:9" ht="12.75">
      <c r="B92">
        <v>86</v>
      </c>
      <c r="C92" s="45">
        <v>42795</v>
      </c>
      <c r="E92" s="44">
        <v>284999.8974804217</v>
      </c>
      <c r="F92" s="44">
        <v>8640.636603688326</v>
      </c>
      <c r="G92" s="44">
        <v>7690.636945420254</v>
      </c>
      <c r="H92" s="44">
        <v>949.9996582680724</v>
      </c>
      <c r="I92" s="44">
        <v>277309.26053500094</v>
      </c>
    </row>
    <row r="93" spans="2:9" ht="12.75">
      <c r="B93">
        <v>87</v>
      </c>
      <c r="C93" s="45">
        <v>42826</v>
      </c>
      <c r="E93" s="44">
        <v>277309.26053500094</v>
      </c>
      <c r="F93" s="44">
        <v>8640.636603688326</v>
      </c>
      <c r="G93" s="44">
        <v>7716.27240190499</v>
      </c>
      <c r="H93" s="44">
        <v>924.3642017833365</v>
      </c>
      <c r="I93" s="44">
        <v>269592.98813309555</v>
      </c>
    </row>
    <row r="94" spans="2:9" ht="12.75">
      <c r="B94">
        <v>88</v>
      </c>
      <c r="C94" s="45">
        <v>42856</v>
      </c>
      <c r="E94" s="44">
        <v>269592.98813309555</v>
      </c>
      <c r="F94" s="44">
        <v>8640.636603688326</v>
      </c>
      <c r="G94" s="44">
        <v>7741.993309911341</v>
      </c>
      <c r="H94" s="44">
        <v>898.6432937769853</v>
      </c>
      <c r="I94" s="44">
        <v>261850.99482318445</v>
      </c>
    </row>
    <row r="95" spans="2:9" ht="12.75">
      <c r="B95">
        <v>89</v>
      </c>
      <c r="C95" s="45">
        <v>42887</v>
      </c>
      <c r="E95" s="44">
        <v>261850.99482318445</v>
      </c>
      <c r="F95" s="44">
        <v>8640.636603688326</v>
      </c>
      <c r="G95" s="44">
        <v>7767.799954277712</v>
      </c>
      <c r="H95" s="44">
        <v>872.8366494106149</v>
      </c>
      <c r="I95" s="44">
        <v>254083.19486890652</v>
      </c>
    </row>
    <row r="96" spans="2:9" ht="12.75">
      <c r="B96">
        <v>90</v>
      </c>
      <c r="C96" s="45">
        <v>42917</v>
      </c>
      <c r="E96" s="44">
        <v>254083.19486890652</v>
      </c>
      <c r="F96" s="44">
        <v>8640.636603688326</v>
      </c>
      <c r="G96" s="44">
        <v>7793.692620791971</v>
      </c>
      <c r="H96" s="44">
        <v>846.9439828963551</v>
      </c>
      <c r="I96" s="44">
        <v>246289.50224811444</v>
      </c>
    </row>
    <row r="97" spans="2:9" ht="12.75">
      <c r="B97">
        <v>91</v>
      </c>
      <c r="C97" s="45">
        <v>42948</v>
      </c>
      <c r="E97" s="44">
        <v>246289.50224811444</v>
      </c>
      <c r="F97" s="44">
        <v>8640.636603688326</v>
      </c>
      <c r="G97" s="44">
        <v>7819.671596194612</v>
      </c>
      <c r="H97" s="44">
        <v>820.9650074937149</v>
      </c>
      <c r="I97" s="44">
        <v>238469.83065191924</v>
      </c>
    </row>
    <row r="98" spans="2:9" ht="12.75">
      <c r="B98">
        <v>92</v>
      </c>
      <c r="C98" s="45">
        <v>42979</v>
      </c>
      <c r="E98" s="44">
        <v>238469.83065191924</v>
      </c>
      <c r="F98" s="44">
        <v>8640.636603688326</v>
      </c>
      <c r="G98" s="44">
        <v>7845.737168181929</v>
      </c>
      <c r="H98" s="44">
        <v>794.8994355063975</v>
      </c>
      <c r="I98" s="44">
        <v>230624.09348373697</v>
      </c>
    </row>
    <row r="99" spans="2:9" ht="12.75">
      <c r="B99">
        <v>93</v>
      </c>
      <c r="C99" s="45">
        <v>43009</v>
      </c>
      <c r="E99" s="44">
        <v>230624.09348373697</v>
      </c>
      <c r="F99" s="44">
        <v>8640.636603688326</v>
      </c>
      <c r="G99" s="44">
        <v>7871.889625409203</v>
      </c>
      <c r="H99" s="44">
        <v>768.7469782791233</v>
      </c>
      <c r="I99" s="44">
        <v>222752.20385832817</v>
      </c>
    </row>
    <row r="100" spans="2:9" ht="12.75">
      <c r="B100">
        <v>94</v>
      </c>
      <c r="C100" s="45">
        <v>43040</v>
      </c>
      <c r="E100" s="44">
        <v>222752.20385832817</v>
      </c>
      <c r="F100" s="44">
        <v>8640.636603688326</v>
      </c>
      <c r="G100" s="44">
        <v>7898.129257493899</v>
      </c>
      <c r="H100" s="44">
        <v>742.5073461944273</v>
      </c>
      <c r="I100" s="44">
        <v>214854.07460083405</v>
      </c>
    </row>
    <row r="101" spans="2:9" ht="12.75">
      <c r="B101">
        <v>95</v>
      </c>
      <c r="C101" s="45">
        <v>43070</v>
      </c>
      <c r="D101" s="46"/>
      <c r="E101" s="44">
        <v>214854.07460083405</v>
      </c>
      <c r="F101" s="44">
        <v>8640.636603688326</v>
      </c>
      <c r="G101" s="44">
        <v>7924.45635501888</v>
      </c>
      <c r="H101" s="44">
        <v>716.1802486694469</v>
      </c>
      <c r="I101" s="44">
        <v>206929.6182458148</v>
      </c>
    </row>
    <row r="102" spans="2:9" ht="12.75">
      <c r="B102">
        <v>96</v>
      </c>
      <c r="C102" s="45">
        <v>43101</v>
      </c>
      <c r="D102" s="46">
        <f>SUM(F91:F102)</f>
        <v>103687.63924425992</v>
      </c>
      <c r="E102" s="44">
        <v>206929.6182458148</v>
      </c>
      <c r="F102" s="44">
        <v>8640.636603688326</v>
      </c>
      <c r="G102" s="44">
        <v>7950.87120953561</v>
      </c>
      <c r="H102" s="44">
        <v>689.7653941527161</v>
      </c>
      <c r="I102" s="44">
        <v>198978.7470362786</v>
      </c>
    </row>
    <row r="103" spans="2:9" ht="12.75">
      <c r="B103">
        <v>97</v>
      </c>
      <c r="C103" s="45">
        <v>43132</v>
      </c>
      <c r="E103" s="44">
        <v>198978.7470362786</v>
      </c>
      <c r="F103" s="44">
        <v>8640.636603688326</v>
      </c>
      <c r="G103" s="44">
        <v>7977.374113567398</v>
      </c>
      <c r="H103" s="44">
        <v>663.2624901209286</v>
      </c>
      <c r="I103" s="44">
        <v>191001.37292271107</v>
      </c>
    </row>
    <row r="104" spans="2:9" ht="12.75">
      <c r="B104">
        <v>98</v>
      </c>
      <c r="C104" s="45">
        <v>43160</v>
      </c>
      <c r="E104" s="44">
        <v>191001.37292271107</v>
      </c>
      <c r="F104" s="44">
        <v>8640.636603688326</v>
      </c>
      <c r="G104" s="44">
        <v>8003.965360612623</v>
      </c>
      <c r="H104" s="44">
        <v>636.6712430757036</v>
      </c>
      <c r="I104" s="44">
        <v>182997.40756209823</v>
      </c>
    </row>
    <row r="105" spans="2:9" ht="12.75">
      <c r="B105">
        <v>99</v>
      </c>
      <c r="C105" s="45">
        <v>43191</v>
      </c>
      <c r="E105" s="44">
        <v>182997.40756209823</v>
      </c>
      <c r="F105" s="44">
        <v>8640.636603688326</v>
      </c>
      <c r="G105" s="44">
        <v>8030.645245147999</v>
      </c>
      <c r="H105" s="44">
        <v>609.9913585403275</v>
      </c>
      <c r="I105" s="44">
        <v>174966.76231694943</v>
      </c>
    </row>
    <row r="106" spans="2:9" ht="12.75">
      <c r="B106">
        <v>100</v>
      </c>
      <c r="C106" s="45">
        <v>43221</v>
      </c>
      <c r="E106" s="44">
        <v>174966.76231694943</v>
      </c>
      <c r="F106" s="44">
        <v>8640.636603688326</v>
      </c>
      <c r="G106" s="44">
        <v>8057.4140626318285</v>
      </c>
      <c r="H106" s="44">
        <v>583.2225410564981</v>
      </c>
      <c r="I106" s="44">
        <v>166909.34825431835</v>
      </c>
    </row>
    <row r="107" spans="2:9" ht="12.75">
      <c r="B107">
        <v>101</v>
      </c>
      <c r="C107" s="45">
        <v>43252</v>
      </c>
      <c r="E107" s="44">
        <v>166909.34825431835</v>
      </c>
      <c r="F107" s="44">
        <v>8640.636603688326</v>
      </c>
      <c r="G107" s="44">
        <v>8084.272109507265</v>
      </c>
      <c r="H107" s="44">
        <v>556.3644941810612</v>
      </c>
      <c r="I107" s="44">
        <v>158825.07614481077</v>
      </c>
    </row>
    <row r="108" spans="2:9" ht="12.75">
      <c r="B108">
        <v>102</v>
      </c>
      <c r="C108" s="45">
        <v>43282</v>
      </c>
      <c r="E108" s="44">
        <v>158825.07614481077</v>
      </c>
      <c r="F108" s="44">
        <v>8640.636603688326</v>
      </c>
      <c r="G108" s="44">
        <v>8111.219683205623</v>
      </c>
      <c r="H108" s="44">
        <v>529.4169204827026</v>
      </c>
      <c r="I108" s="44">
        <v>150713.85646160436</v>
      </c>
    </row>
    <row r="109" spans="2:9" ht="12.75">
      <c r="B109">
        <v>103</v>
      </c>
      <c r="C109" s="45">
        <v>43313</v>
      </c>
      <c r="E109" s="44">
        <v>150713.85646160436</v>
      </c>
      <c r="F109" s="44">
        <v>8640.636603688326</v>
      </c>
      <c r="G109" s="44">
        <v>8138.257082149646</v>
      </c>
      <c r="H109" s="44">
        <v>502.3795215386812</v>
      </c>
      <c r="I109" s="44">
        <v>142575.59937945427</v>
      </c>
    </row>
    <row r="110" spans="2:9" ht="12.75">
      <c r="B110">
        <v>104</v>
      </c>
      <c r="C110" s="45">
        <v>43344</v>
      </c>
      <c r="E110" s="44">
        <v>142575.59937945427</v>
      </c>
      <c r="F110" s="44">
        <v>8640.636603688326</v>
      </c>
      <c r="G110" s="44">
        <v>8165.384605756813</v>
      </c>
      <c r="H110" s="44">
        <v>475.25199793151427</v>
      </c>
      <c r="I110" s="44">
        <v>134410.21477369778</v>
      </c>
    </row>
    <row r="111" spans="2:9" ht="12.75">
      <c r="B111">
        <v>105</v>
      </c>
      <c r="C111" s="45">
        <v>43374</v>
      </c>
      <c r="E111" s="44">
        <v>134410.21477369778</v>
      </c>
      <c r="F111" s="44">
        <v>8640.636603688326</v>
      </c>
      <c r="G111" s="44">
        <v>8192.602554442667</v>
      </c>
      <c r="H111" s="44">
        <v>448.0340492456593</v>
      </c>
      <c r="I111" s="44">
        <v>126217.61221925542</v>
      </c>
    </row>
    <row r="112" spans="2:9" ht="12.75">
      <c r="B112">
        <v>106</v>
      </c>
      <c r="C112" s="45">
        <v>43405</v>
      </c>
      <c r="E112" s="44">
        <v>126217.61221925542</v>
      </c>
      <c r="F112" s="44">
        <v>8640.636603688326</v>
      </c>
      <c r="G112" s="44">
        <v>8219.911229624142</v>
      </c>
      <c r="H112" s="44">
        <v>420.72537406418473</v>
      </c>
      <c r="I112" s="44">
        <v>117997.7009896303</v>
      </c>
    </row>
    <row r="113" spans="2:9" ht="12.75">
      <c r="B113">
        <v>107</v>
      </c>
      <c r="C113" s="45">
        <v>43435</v>
      </c>
      <c r="D113" s="46"/>
      <c r="E113" s="44">
        <v>117997.7009896303</v>
      </c>
      <c r="F113" s="44">
        <v>8640.636603688326</v>
      </c>
      <c r="G113" s="44">
        <v>8247.310933722893</v>
      </c>
      <c r="H113" s="44">
        <v>393.3256699654344</v>
      </c>
      <c r="I113" s="44">
        <v>109750.39005590719</v>
      </c>
    </row>
    <row r="114" spans="2:9" ht="12.75">
      <c r="B114">
        <v>108</v>
      </c>
      <c r="C114" s="45">
        <v>43466</v>
      </c>
      <c r="D114" s="46">
        <f>SUM(F103:F114)</f>
        <v>103687.63924425992</v>
      </c>
      <c r="E114" s="44">
        <v>109750.39005590719</v>
      </c>
      <c r="F114" s="44">
        <v>8640.636603688326</v>
      </c>
      <c r="G114" s="44">
        <v>8274.801970168635</v>
      </c>
      <c r="H114" s="44">
        <v>365.83463351969067</v>
      </c>
      <c r="I114" s="44">
        <v>101475.58808573894</v>
      </c>
    </row>
    <row r="115" spans="2:9" ht="12.75">
      <c r="B115">
        <v>109</v>
      </c>
      <c r="C115" s="45">
        <v>43497</v>
      </c>
      <c r="E115" s="44">
        <v>101475.58808573894</v>
      </c>
      <c r="F115" s="44">
        <v>8640.636603688326</v>
      </c>
      <c r="G115" s="44">
        <v>8302.384643402529</v>
      </c>
      <c r="H115" s="44">
        <v>338.2519602857965</v>
      </c>
      <c r="I115" s="44">
        <v>93173.20344233583</v>
      </c>
    </row>
    <row r="116" spans="2:9" ht="12.75">
      <c r="B116">
        <v>110</v>
      </c>
      <c r="C116" s="45">
        <v>43525</v>
      </c>
      <c r="E116" s="44">
        <v>93173.20344233583</v>
      </c>
      <c r="F116" s="44">
        <v>8640.636603688326</v>
      </c>
      <c r="G116" s="44">
        <v>8330.059258880541</v>
      </c>
      <c r="H116" s="44">
        <v>310.5773448077861</v>
      </c>
      <c r="I116" s="44">
        <v>84843.14418345504</v>
      </c>
    </row>
    <row r="117" spans="2:9" ht="12.75">
      <c r="B117">
        <v>111</v>
      </c>
      <c r="C117" s="45">
        <v>43556</v>
      </c>
      <c r="E117" s="44">
        <v>84843.14418345504</v>
      </c>
      <c r="F117" s="44">
        <v>8640.636603688326</v>
      </c>
      <c r="G117" s="44">
        <v>8357.82612307681</v>
      </c>
      <c r="H117" s="44">
        <v>282.8104806115168</v>
      </c>
      <c r="I117" s="44">
        <v>76485.31806037761</v>
      </c>
    </row>
    <row r="118" spans="2:9" ht="12.75">
      <c r="B118">
        <v>112</v>
      </c>
      <c r="C118" s="45">
        <v>43586</v>
      </c>
      <c r="E118" s="44">
        <v>76485.31806037761</v>
      </c>
      <c r="F118" s="44">
        <v>8640.636603688326</v>
      </c>
      <c r="G118" s="44">
        <v>8385.685543487069</v>
      </c>
      <c r="H118" s="44">
        <v>254.9510602012587</v>
      </c>
      <c r="I118" s="44">
        <v>68099.63251689076</v>
      </c>
    </row>
    <row r="119" spans="2:9" ht="12.75">
      <c r="B119">
        <v>113</v>
      </c>
      <c r="C119" s="45">
        <v>43617</v>
      </c>
      <c r="E119" s="44">
        <v>68099.63251689076</v>
      </c>
      <c r="F119" s="44">
        <v>8640.636603688326</v>
      </c>
      <c r="G119" s="44">
        <v>8413.637828632023</v>
      </c>
      <c r="H119" s="44">
        <v>226.99877505630255</v>
      </c>
      <c r="I119" s="44">
        <v>59685.99468825827</v>
      </c>
    </row>
    <row r="120" spans="2:9" ht="12.75">
      <c r="B120">
        <v>114</v>
      </c>
      <c r="C120" s="45">
        <v>43647</v>
      </c>
      <c r="E120" s="44">
        <v>59685.99468825827</v>
      </c>
      <c r="F120" s="44">
        <v>8640.636603688326</v>
      </c>
      <c r="G120" s="44">
        <v>8441.683288060798</v>
      </c>
      <c r="H120" s="44">
        <v>198.9533156275276</v>
      </c>
      <c r="I120" s="44">
        <v>51244.311400197446</v>
      </c>
    </row>
    <row r="121" spans="2:9" ht="12.75">
      <c r="B121">
        <v>115</v>
      </c>
      <c r="C121" s="45">
        <v>43678</v>
      </c>
      <c r="E121" s="44">
        <v>51244.311400197446</v>
      </c>
      <c r="F121" s="44">
        <v>8640.636603688326</v>
      </c>
      <c r="G121" s="44">
        <v>8469.822232354334</v>
      </c>
      <c r="H121" s="44">
        <v>170.8143713339915</v>
      </c>
      <c r="I121" s="44">
        <v>42774.489167842316</v>
      </c>
    </row>
    <row r="122" spans="2:9" ht="12.75">
      <c r="B122">
        <v>116</v>
      </c>
      <c r="C122" s="45">
        <v>43709</v>
      </c>
      <c r="E122" s="44">
        <v>42774.489167842316</v>
      </c>
      <c r="F122" s="44">
        <v>8640.636603688326</v>
      </c>
      <c r="G122" s="44">
        <v>8498.054973128852</v>
      </c>
      <c r="H122" s="44">
        <v>142.5816305594744</v>
      </c>
      <c r="I122" s="44">
        <v>34276.4341947136</v>
      </c>
    </row>
    <row r="123" spans="2:9" ht="12.75">
      <c r="B123">
        <v>117</v>
      </c>
      <c r="C123" s="45">
        <v>43739</v>
      </c>
      <c r="E123" s="44">
        <v>34276.4341947136</v>
      </c>
      <c r="F123" s="44">
        <v>8640.636603688326</v>
      </c>
      <c r="G123" s="44">
        <v>8526.38182303928</v>
      </c>
      <c r="H123" s="44">
        <v>114.25478064904533</v>
      </c>
      <c r="I123" s="44">
        <v>25750.052371674683</v>
      </c>
    </row>
    <row r="124" spans="2:9" ht="12.75">
      <c r="B124">
        <v>118</v>
      </c>
      <c r="C124" s="45">
        <v>43770</v>
      </c>
      <c r="E124" s="44">
        <v>25750.052371674683</v>
      </c>
      <c r="F124" s="44">
        <v>8640.636603688326</v>
      </c>
      <c r="G124" s="44">
        <v>8554.803095782745</v>
      </c>
      <c r="H124" s="44">
        <v>85.83350790558228</v>
      </c>
      <c r="I124" s="44">
        <v>17195.249275890877</v>
      </c>
    </row>
    <row r="125" spans="2:9" ht="12.75">
      <c r="B125">
        <v>119</v>
      </c>
      <c r="C125" s="45">
        <v>43800</v>
      </c>
      <c r="D125" s="46"/>
      <c r="E125" s="44">
        <v>17195.249275890877</v>
      </c>
      <c r="F125" s="44">
        <v>8640.636603688326</v>
      </c>
      <c r="G125" s="44">
        <v>8583.319106102024</v>
      </c>
      <c r="H125" s="44">
        <v>57.31749758630293</v>
      </c>
      <c r="I125" s="44">
        <v>8611.930169788655</v>
      </c>
    </row>
    <row r="126" spans="2:9" ht="12.75">
      <c r="B126">
        <v>120</v>
      </c>
      <c r="C126" s="45">
        <v>43831</v>
      </c>
      <c r="D126" s="46">
        <f>SUM(F115:F126)</f>
        <v>103687.63924425992</v>
      </c>
      <c r="E126" s="44">
        <v>8611.930169788655</v>
      </c>
      <c r="F126" s="44">
        <v>8640.636603688326</v>
      </c>
      <c r="G126" s="44">
        <v>8611.930169789031</v>
      </c>
      <c r="H126" s="44">
        <v>28.70643389929552</v>
      </c>
      <c r="I126" s="44">
        <v>0</v>
      </c>
    </row>
    <row r="127" spans="2:9" ht="12.75">
      <c r="C127" s="45" t="s">
        <v>7</v>
      </c>
      <c r="E127" s="44" t="s">
        <v>7</v>
      </c>
      <c r="F127" s="44" t="s">
        <v>7</v>
      </c>
      <c r="G127" s="44" t="s">
        <v>7</v>
      </c>
      <c r="H127" s="44" t="s">
        <v>7</v>
      </c>
      <c r="I127" s="44" t="s">
        <v>7</v>
      </c>
    </row>
    <row r="128" spans="2:9" ht="12.75">
      <c r="D128" s="47">
        <f>SUM(D6:D126)</f>
        <v>1036876.3924425992</v>
      </c>
      <c r="E128" s="48" t="s">
        <v>8</v>
      </c>
      <c r="F128" s="44" t="s">
        <v>7</v>
      </c>
      <c r="G128" s="44" t="s">
        <v>7</v>
      </c>
      <c r="H128" s="44" t="s">
        <v>7</v>
      </c>
      <c r="I128" s="44" t="s">
        <v>7</v>
      </c>
    </row>
    <row r="129" spans="2:9" ht="12.75">
      <c r="C129" s="45" t="s">
        <v>7</v>
      </c>
      <c r="D129" s="47">
        <f>142000000/166.386</f>
        <v>853437.1882249708</v>
      </c>
      <c r="E129" s="44" t="s">
        <v>9</v>
      </c>
      <c r="F129" s="44" t="s">
        <v>7</v>
      </c>
      <c r="G129" s="44" t="s">
        <v>7</v>
      </c>
      <c r="H129" s="44" t="s">
        <v>7</v>
      </c>
      <c r="I129" s="44" t="s">
        <v>7</v>
      </c>
    </row>
    <row r="130" spans="2:9" ht="12.75">
      <c r="C130" s="45" t="s">
        <v>7</v>
      </c>
      <c r="D130" s="47">
        <f>+D128-D129</f>
        <v>183439.20421762834</v>
      </c>
      <c r="E130" s="44" t="s">
        <v>10</v>
      </c>
      <c r="F130" s="44" t="s">
        <v>7</v>
      </c>
      <c r="G130" s="44" t="s">
        <v>7</v>
      </c>
      <c r="H130" s="44" t="s">
        <v>7</v>
      </c>
      <c r="I130" s="44" t="s">
        <v>7</v>
      </c>
    </row>
    <row r="131" spans="2:9" ht="12.75">
      <c r="C131" s="45" t="s">
        <v>7</v>
      </c>
      <c r="D131" s="50">
        <f>+D130/120</f>
        <v>1528.6600351469028</v>
      </c>
      <c r="E131" s="44" t="s">
        <v>11</v>
      </c>
      <c r="F131" s="44" t="s">
        <v>7</v>
      </c>
      <c r="G131" s="44" t="s">
        <v>7</v>
      </c>
      <c r="H131" s="44" t="s">
        <v>7</v>
      </c>
      <c r="I131" s="44" t="s">
        <v>7</v>
      </c>
    </row>
    <row r="132" spans="2:9" ht="12.75">
      <c r="C132" s="45" t="s">
        <v>7</v>
      </c>
      <c r="D132" s="49">
        <f>+D131*12</f>
        <v>18343.920421762836</v>
      </c>
      <c r="E132" s="44" t="s">
        <v>12</v>
      </c>
      <c r="F132" s="44" t="s">
        <v>7</v>
      </c>
      <c r="G132" s="44" t="s">
        <v>7</v>
      </c>
      <c r="H132" s="44" t="s">
        <v>7</v>
      </c>
      <c r="I132" s="44" t="s">
        <v>7</v>
      </c>
    </row>
    <row r="133" spans="2:9" ht="12.75">
      <c r="C133" s="45" t="s">
        <v>7</v>
      </c>
      <c r="E133" s="44" t="s">
        <v>7</v>
      </c>
      <c r="F133" s="44" t="s">
        <v>7</v>
      </c>
      <c r="G133" s="44" t="s">
        <v>7</v>
      </c>
      <c r="H133" s="44" t="s">
        <v>7</v>
      </c>
      <c r="I133" s="44" t="s">
        <v>7</v>
      </c>
    </row>
    <row r="134" spans="2:9" ht="12.75">
      <c r="C134" s="45" t="s">
        <v>7</v>
      </c>
      <c r="E134" s="44" t="s">
        <v>7</v>
      </c>
      <c r="F134" s="44" t="s">
        <v>7</v>
      </c>
      <c r="G134" s="44" t="s">
        <v>7</v>
      </c>
      <c r="H134" s="44" t="s">
        <v>7</v>
      </c>
      <c r="I134" s="44" t="s">
        <v>7</v>
      </c>
    </row>
    <row r="135" spans="2:9" ht="12.75">
      <c r="C135" s="45" t="s">
        <v>7</v>
      </c>
      <c r="E135" s="44" t="s">
        <v>7</v>
      </c>
      <c r="F135" s="44" t="s">
        <v>7</v>
      </c>
      <c r="G135" s="44" t="s">
        <v>7</v>
      </c>
      <c r="H135" s="44" t="s">
        <v>7</v>
      </c>
      <c r="I135" s="44" t="s">
        <v>7</v>
      </c>
    </row>
    <row r="136" spans="2:9" ht="12.75">
      <c r="C136" s="45" t="s">
        <v>7</v>
      </c>
      <c r="E136" s="44" t="s">
        <v>7</v>
      </c>
      <c r="F136" s="44" t="s">
        <v>7</v>
      </c>
      <c r="G136" s="44" t="s">
        <v>7</v>
      </c>
      <c r="H136" s="44" t="s">
        <v>7</v>
      </c>
      <c r="I136" s="44" t="s">
        <v>7</v>
      </c>
    </row>
    <row r="137" spans="2:9" ht="12.75">
      <c r="C137" s="45" t="s">
        <v>7</v>
      </c>
      <c r="E137" s="44" t="s">
        <v>7</v>
      </c>
      <c r="F137" s="44" t="s">
        <v>7</v>
      </c>
      <c r="G137" s="44" t="s">
        <v>7</v>
      </c>
      <c r="H137" s="44" t="s">
        <v>7</v>
      </c>
      <c r="I137" s="44" t="s">
        <v>7</v>
      </c>
    </row>
    <row r="138" spans="2:9" ht="12.75">
      <c r="C138" s="45" t="s">
        <v>7</v>
      </c>
      <c r="E138" s="44" t="s">
        <v>7</v>
      </c>
      <c r="F138" s="44" t="s">
        <v>7</v>
      </c>
      <c r="G138" s="44" t="s">
        <v>7</v>
      </c>
      <c r="H138" s="44" t="s">
        <v>7</v>
      </c>
      <c r="I138" s="44" t="s">
        <v>7</v>
      </c>
    </row>
    <row r="139" spans="2:9" ht="12.75">
      <c r="C139" s="45" t="s">
        <v>7</v>
      </c>
      <c r="E139" s="44" t="s">
        <v>7</v>
      </c>
      <c r="F139" s="44" t="s">
        <v>7</v>
      </c>
      <c r="G139" s="44" t="s">
        <v>7</v>
      </c>
      <c r="H139" s="44" t="s">
        <v>7</v>
      </c>
      <c r="I139" s="44" t="s">
        <v>7</v>
      </c>
    </row>
    <row r="140" spans="2:9" ht="12.75">
      <c r="C140" s="45" t="s">
        <v>7</v>
      </c>
      <c r="E140" s="44" t="s">
        <v>7</v>
      </c>
      <c r="F140" s="44" t="s">
        <v>7</v>
      </c>
      <c r="G140" s="44" t="s">
        <v>7</v>
      </c>
      <c r="H140" s="44" t="s">
        <v>7</v>
      </c>
      <c r="I140" s="44" t="s">
        <v>7</v>
      </c>
    </row>
    <row r="141" spans="2:9" ht="12.75">
      <c r="C141" s="45" t="s">
        <v>7</v>
      </c>
      <c r="E141" s="44" t="s">
        <v>7</v>
      </c>
      <c r="F141" s="44" t="s">
        <v>7</v>
      </c>
      <c r="G141" s="44" t="s">
        <v>7</v>
      </c>
      <c r="H141" s="44" t="s">
        <v>7</v>
      </c>
      <c r="I141" s="44" t="s">
        <v>7</v>
      </c>
    </row>
    <row r="142" spans="2:9" ht="12.75">
      <c r="C142" s="45" t="s">
        <v>7</v>
      </c>
      <c r="E142" s="44" t="s">
        <v>7</v>
      </c>
      <c r="F142" s="44" t="s">
        <v>7</v>
      </c>
      <c r="G142" s="44" t="s">
        <v>7</v>
      </c>
      <c r="H142" s="44" t="s">
        <v>7</v>
      </c>
      <c r="I142" s="44" t="s">
        <v>7</v>
      </c>
    </row>
    <row r="143" spans="2:9" ht="12.75">
      <c r="C143" s="45" t="s">
        <v>7</v>
      </c>
      <c r="E143" s="44" t="s">
        <v>7</v>
      </c>
      <c r="F143" s="44" t="s">
        <v>7</v>
      </c>
      <c r="G143" s="44" t="s">
        <v>7</v>
      </c>
      <c r="H143" s="44" t="s">
        <v>7</v>
      </c>
      <c r="I143" s="44" t="s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Prestecs</dc:title>
  <dc:subject>Assessor Financer</dc:subject>
  <dc:creator>Microsoft</dc:creator>
  <cp:keywords>Assessor financer, Controller Financer, Assessor Financer Online</cp:keywords>
  <dc:description/>
  <cp:lastModifiedBy>Puccini</cp:lastModifiedBy>
  <cp:lastPrinted>2009-05-24T09:58:18Z</cp:lastPrinted>
  <dcterms:created xsi:type="dcterms:W3CDTF">2000-08-25T00:46:01Z</dcterms:created>
  <dcterms:modified xsi:type="dcterms:W3CDTF">2010-11-11T22:24:37Z</dcterms:modified>
  <cp:category>Director Financer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ssor Financer">
    <vt:lpwstr>Calculadora Prestec</vt:lpwstr>
  </property>
</Properties>
</file>